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e\Dropbox\arbeit\Statistik\Aufgaben\"/>
    </mc:Choice>
  </mc:AlternateContent>
  <xr:revisionPtr revIDLastSave="0" documentId="13_ncr:1_{370DA676-F52E-4CFA-99A3-B355A635CB9B}" xr6:coauthVersionLast="43" xr6:coauthVersionMax="43" xr10:uidLastSave="{00000000-0000-0000-0000-000000000000}"/>
  <bookViews>
    <workbookView xWindow="-120" yWindow="-120" windowWidth="29040" windowHeight="15840" xr2:uid="{ACA3C9EC-073E-4DC6-9940-27F0B9E2AEB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N16" i="1"/>
  <c r="N19" i="1"/>
  <c r="F18" i="1"/>
  <c r="D18" i="1"/>
  <c r="E18" i="1"/>
  <c r="G18" i="1"/>
  <c r="H18" i="1"/>
  <c r="I18" i="1"/>
  <c r="J18" i="1"/>
  <c r="K18" i="1"/>
  <c r="L18" i="1"/>
  <c r="M18" i="1"/>
  <c r="C18" i="1"/>
  <c r="B18" i="1"/>
  <c r="C17" i="1"/>
  <c r="D17" i="1"/>
  <c r="E17" i="1"/>
  <c r="F17" i="1"/>
  <c r="G17" i="1"/>
  <c r="H17" i="1"/>
  <c r="I17" i="1"/>
  <c r="J17" i="1"/>
  <c r="K17" i="1"/>
  <c r="L17" i="1"/>
  <c r="M17" i="1"/>
  <c r="B17" i="1"/>
  <c r="N18" i="1" l="1"/>
  <c r="N17" i="1"/>
  <c r="C23" i="1" s="1"/>
  <c r="C22" i="1" l="1"/>
  <c r="J26" i="1" s="1"/>
  <c r="J27" i="1" s="1"/>
  <c r="D26" i="1" l="1"/>
  <c r="D27" i="1" s="1"/>
  <c r="G26" i="1"/>
  <c r="G27" i="1" s="1"/>
  <c r="E26" i="1"/>
  <c r="F26" i="1"/>
  <c r="F27" i="1" s="1"/>
  <c r="M26" i="1"/>
  <c r="M27" i="1" s="1"/>
  <c r="C26" i="1"/>
  <c r="C27" i="1" s="1"/>
  <c r="K26" i="1"/>
  <c r="K27" i="1" s="1"/>
  <c r="L26" i="1"/>
  <c r="L27" i="1" s="1"/>
  <c r="I26" i="1"/>
  <c r="O26" i="1"/>
  <c r="P26" i="1"/>
  <c r="Q26" i="1"/>
  <c r="N26" i="1"/>
  <c r="B26" i="1"/>
  <c r="B27" i="1" s="1"/>
  <c r="B31" i="1" s="1"/>
  <c r="N37" i="1" s="1"/>
  <c r="H26" i="1"/>
  <c r="H27" i="1" s="1"/>
  <c r="B33" i="1" s="1"/>
  <c r="E27" i="1"/>
  <c r="I27" i="1"/>
  <c r="H37" i="1" l="1"/>
  <c r="P37" i="1"/>
  <c r="B37" i="1"/>
  <c r="B34" i="1"/>
  <c r="Q37" i="1" s="1"/>
  <c r="B32" i="1"/>
  <c r="J37" i="1"/>
  <c r="D37" i="1"/>
  <c r="F37" i="1"/>
  <c r="L37" i="1"/>
  <c r="G37" i="1" l="1"/>
  <c r="O37" i="1"/>
  <c r="K37" i="1"/>
  <c r="C37" i="1"/>
  <c r="E37" i="1"/>
  <c r="I37" i="1"/>
  <c r="M37" i="1"/>
</calcChain>
</file>

<file path=xl/sharedStrings.xml><?xml version="1.0" encoding="utf-8"?>
<sst xmlns="http://schemas.openxmlformats.org/spreadsheetml/2006/main" count="35" uniqueCount="28">
  <si>
    <t>Jahr</t>
  </si>
  <si>
    <t>Quartal</t>
  </si>
  <si>
    <t>Anzahl</t>
  </si>
  <si>
    <t>Variable\Zeitpunkt</t>
  </si>
  <si>
    <t>Summe</t>
  </si>
  <si>
    <t>t</t>
  </si>
  <si>
    <t>(t)^2</t>
  </si>
  <si>
    <t>t*xt</t>
  </si>
  <si>
    <t>xt</t>
  </si>
  <si>
    <t>a</t>
  </si>
  <si>
    <t>b</t>
  </si>
  <si>
    <t>s_j,t</t>
  </si>
  <si>
    <t>xt_trend</t>
  </si>
  <si>
    <t>Werte</t>
  </si>
  <si>
    <t>x_zrm</t>
  </si>
  <si>
    <t>P (i=1,2,3)</t>
  </si>
  <si>
    <t>k (j=1,2,3,4)</t>
  </si>
  <si>
    <t>T (k*p)</t>
  </si>
  <si>
    <t>Unterzeiträume (Quartale, daher k = 4)</t>
  </si>
  <si>
    <t>Perioden (Jahre, daher P = 3)</t>
  </si>
  <si>
    <t xml:space="preserve">Zeitraum </t>
  </si>
  <si>
    <t>x=a+bt</t>
  </si>
  <si>
    <t>Prognose für 1993</t>
  </si>
  <si>
    <t>Es handelt sich um die Schwankungskomponente für das jeweilige Quartal (j)</t>
  </si>
  <si>
    <t>x_zrm=a+bt+s_durchschnitt,j</t>
  </si>
  <si>
    <t>s_durchschnitt,j</t>
  </si>
  <si>
    <t>Wir berechnen unser Zeitreihenmodell, wo eine Trendkomponente (Trendfunktion) und eine Schwankungskomponente (s_durchschnitt,j) enthalten sind.</t>
  </si>
  <si>
    <t>Wir haben hier unsere Trendfunktion bestimmt (Trendkomponente).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</si>
</sst>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"/>
    <numFmt numFmtId="165" formatCode="#,##0&quot; &quot;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 applyAlignment="1">
      <alignment horizontal="left" indent="1"/>
    </xf>
    <xf numFmtId="1" fontId="0" fillId="3" borderId="6" xfId="0" applyNumberFormat="1" applyFill="1" applyBorder="1" applyAlignment="1">
      <alignment horizontal="right" indent="1"/>
    </xf>
    <xf numFmtId="1" fontId="0" fillId="3" borderId="7" xfId="0" applyNumberFormat="1" applyFill="1" applyBorder="1" applyAlignment="1">
      <alignment horizontal="right" indent="1"/>
    </xf>
    <xf numFmtId="0" fontId="0" fillId="3" borderId="8" xfId="0" applyFill="1" applyBorder="1" applyAlignment="1">
      <alignment horizontal="left" indent="1"/>
    </xf>
    <xf numFmtId="2" fontId="0" fillId="3" borderId="9" xfId="0" applyNumberFormat="1" applyFill="1" applyBorder="1" applyAlignment="1">
      <alignment horizontal="right" indent="1"/>
    </xf>
    <xf numFmtId="1" fontId="0" fillId="2" borderId="6" xfId="0" applyNumberFormat="1" applyFill="1" applyBorder="1" applyAlignment="1">
      <alignment horizontal="right" indent="1"/>
    </xf>
    <xf numFmtId="0" fontId="0" fillId="0" borderId="4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Alignment="1">
      <alignment horizontal="left" indent="1"/>
    </xf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5" xfId="0" applyFill="1" applyBorder="1" applyAlignment="1">
      <alignment horizontal="left" vertical="center" indent="1"/>
    </xf>
    <xf numFmtId="0" fontId="0" fillId="2" borderId="14" xfId="0" applyFill="1" applyBorder="1"/>
    <xf numFmtId="0" fontId="0" fillId="4" borderId="15" xfId="0" applyFill="1" applyBorder="1"/>
    <xf numFmtId="0" fontId="0" fillId="4" borderId="14" xfId="0" applyFill="1" applyBorder="1"/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2" fontId="0" fillId="0" borderId="17" xfId="0" applyNumberFormat="1" applyBorder="1"/>
    <xf numFmtId="2" fontId="0" fillId="0" borderId="18" xfId="0" applyNumberFormat="1" applyBorder="1"/>
    <xf numFmtId="1" fontId="0" fillId="2" borderId="9" xfId="0" applyNumberFormat="1" applyFill="1" applyBorder="1" applyAlignment="1">
      <alignment horizontal="right" indent="1"/>
    </xf>
    <xf numFmtId="1" fontId="0" fillId="2" borderId="12" xfId="0" applyNumberFormat="1" applyFill="1" applyBorder="1" applyAlignment="1">
      <alignment horizontal="right" indent="1"/>
    </xf>
    <xf numFmtId="1" fontId="0" fillId="3" borderId="9" xfId="0" applyNumberFormat="1" applyFill="1" applyBorder="1" applyAlignment="1">
      <alignment horizontal="right" indent="1"/>
    </xf>
    <xf numFmtId="1" fontId="0" fillId="3" borderId="8" xfId="0" applyNumberFormat="1" applyFill="1" applyBorder="1" applyAlignment="1">
      <alignment horizontal="right" indent="1"/>
    </xf>
    <xf numFmtId="1" fontId="0" fillId="3" borderId="10" xfId="0" applyNumberFormat="1" applyFill="1" applyBorder="1" applyAlignment="1">
      <alignment horizontal="right" indent="1"/>
    </xf>
    <xf numFmtId="1" fontId="0" fillId="3" borderId="11" xfId="0" applyNumberFormat="1" applyFill="1" applyBorder="1" applyAlignment="1">
      <alignment horizontal="right" indent="1"/>
    </xf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0" fillId="5" borderId="19" xfId="0" applyFill="1" applyBorder="1"/>
    <xf numFmtId="2" fontId="0" fillId="3" borderId="8" xfId="0" applyNumberFormat="1" applyFill="1" applyBorder="1" applyAlignment="1">
      <alignment horizontal="right" indent="1"/>
    </xf>
    <xf numFmtId="0" fontId="0" fillId="5" borderId="20" xfId="0" applyFill="1" applyBorder="1"/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6" borderId="14" xfId="0" applyNumberFormat="1" applyFill="1" applyBorder="1" applyAlignment="1">
      <alignment horizontal="right" indent="1"/>
    </xf>
    <xf numFmtId="0" fontId="0" fillId="6" borderId="2" xfId="0" applyFill="1" applyBorder="1"/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5" fontId="0" fillId="7" borderId="3" xfId="0" applyNumberFormat="1" applyFill="1" applyBorder="1"/>
    <xf numFmtId="165" fontId="0" fillId="7" borderId="4" xfId="0" applyNumberFormat="1" applyFill="1" applyBorder="1"/>
    <xf numFmtId="164" fontId="0" fillId="8" borderId="3" xfId="0" applyNumberFormat="1" applyFill="1" applyBorder="1"/>
    <xf numFmtId="164" fontId="0" fillId="8" borderId="4" xfId="0" applyNumberFormat="1" applyFill="1" applyBorder="1"/>
    <xf numFmtId="164" fontId="0" fillId="9" borderId="3" xfId="0" applyNumberFormat="1" applyFill="1" applyBorder="1"/>
    <xf numFmtId="164" fontId="0" fillId="9" borderId="4" xfId="0" applyNumberFormat="1" applyFill="1" applyBorder="1"/>
    <xf numFmtId="0" fontId="0" fillId="5" borderId="2" xfId="0" applyFill="1" applyBorder="1" applyAlignment="1">
      <alignment horizontal="left" vertical="center" indent="1"/>
    </xf>
    <xf numFmtId="0" fontId="0" fillId="7" borderId="2" xfId="0" applyNumberFormat="1" applyFill="1" applyBorder="1" applyAlignment="1">
      <alignment horizontal="left" vertical="center" indent="1"/>
    </xf>
    <xf numFmtId="0" fontId="0" fillId="8" borderId="2" xfId="0" applyNumberFormat="1" applyFill="1" applyBorder="1" applyAlignment="1">
      <alignment horizontal="left" vertical="center" indent="1"/>
    </xf>
    <xf numFmtId="0" fontId="0" fillId="9" borderId="2" xfId="0" applyNumberForma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Tabelle1!$A$19</c:f>
              <c:strCache>
                <c:ptCount val="1"/>
                <c:pt idx="0">
                  <c:v>xt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Tabelle1!$B$19:$M$19</c:f>
              <c:numCache>
                <c:formatCode>General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8-4718-B56A-A51E5C8736BB}"/>
            </c:ext>
          </c:extLst>
        </c:ser>
        <c:ser>
          <c:idx val="1"/>
          <c:order val="1"/>
          <c:tx>
            <c:strRef>
              <c:f>Tabelle1!$A$26</c:f>
              <c:strCache>
                <c:ptCount val="1"/>
                <c:pt idx="0">
                  <c:v>xt_trend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Tabelle1!$B$26:$Q$26</c:f>
              <c:numCache>
                <c:formatCode>0.00</c:formatCode>
                <c:ptCount val="16"/>
                <c:pt idx="0">
                  <c:v>9.3461538461538467</c:v>
                </c:pt>
                <c:pt idx="1">
                  <c:v>9.1923076923076916</c:v>
                </c:pt>
                <c:pt idx="2">
                  <c:v>9.0384615384615383</c:v>
                </c:pt>
                <c:pt idx="3">
                  <c:v>8.884615384615385</c:v>
                </c:pt>
                <c:pt idx="4">
                  <c:v>8.7307692307692299</c:v>
                </c:pt>
                <c:pt idx="5">
                  <c:v>8.5769230769230766</c:v>
                </c:pt>
                <c:pt idx="6">
                  <c:v>8.4230769230769234</c:v>
                </c:pt>
                <c:pt idx="7">
                  <c:v>8.2692307692307701</c:v>
                </c:pt>
                <c:pt idx="8">
                  <c:v>8.115384615384615</c:v>
                </c:pt>
                <c:pt idx="9">
                  <c:v>7.9615384615384617</c:v>
                </c:pt>
                <c:pt idx="10">
                  <c:v>7.8076923076923075</c:v>
                </c:pt>
                <c:pt idx="11">
                  <c:v>7.6538461538461533</c:v>
                </c:pt>
                <c:pt idx="12">
                  <c:v>7.5</c:v>
                </c:pt>
                <c:pt idx="13">
                  <c:v>7.3461538461538458</c:v>
                </c:pt>
                <c:pt idx="14">
                  <c:v>7.1923076923076916</c:v>
                </c:pt>
                <c:pt idx="15">
                  <c:v>7.0384615384615383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8-4718-B56A-A51E5C8736BB}"/>
            </c:ext>
          </c:extLst>
        </c:ser>
        <c:ser>
          <c:idx val="2"/>
          <c:order val="2"/>
          <c:tx>
            <c:strRef>
              <c:f>Tabelle1!$A$37</c:f>
              <c:strCache>
                <c:ptCount val="1"/>
                <c:pt idx="0">
                  <c:v>x_zrm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Tabelle1!$B$37:$Q$37</c:f>
              <c:numCache>
                <c:formatCode>0.00</c:formatCode>
                <c:ptCount val="16"/>
                <c:pt idx="0">
                  <c:v>12.948717948717949</c:v>
                </c:pt>
                <c:pt idx="1">
                  <c:v>5.9487179487179489</c:v>
                </c:pt>
                <c:pt idx="2">
                  <c:v>4.615384615384615</c:v>
                </c:pt>
                <c:pt idx="3">
                  <c:v>12.948717948717949</c:v>
                </c:pt>
                <c:pt idx="4">
                  <c:v>12.333333333333332</c:v>
                </c:pt>
                <c:pt idx="5">
                  <c:v>5.3333333333333339</c:v>
                </c:pt>
                <c:pt idx="6">
                  <c:v>4</c:v>
                </c:pt>
                <c:pt idx="7">
                  <c:v>12.333333333333334</c:v>
                </c:pt>
                <c:pt idx="8">
                  <c:v>11.717948717948717</c:v>
                </c:pt>
                <c:pt idx="9">
                  <c:v>4.717948717948719</c:v>
                </c:pt>
                <c:pt idx="10">
                  <c:v>3.3846153846153841</c:v>
                </c:pt>
                <c:pt idx="11">
                  <c:v>11.717948717948717</c:v>
                </c:pt>
                <c:pt idx="12">
                  <c:v>11.102564102564102</c:v>
                </c:pt>
                <c:pt idx="13">
                  <c:v>4.1025641025641022</c:v>
                </c:pt>
                <c:pt idx="14">
                  <c:v>2.7692307692307683</c:v>
                </c:pt>
                <c:pt idx="15">
                  <c:v>11.102564102564102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68-4718-B56A-A51E5C87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74672"/>
        <c:axId val="517773392"/>
      </c:lineChart>
      <c:catAx>
        <c:axId val="517774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7773392"/>
        <c:crosses val="autoZero"/>
        <c:auto val="1"/>
        <c:lblAlgn val="ctr"/>
        <c:lblOffset val="100"/>
        <c:noMultiLvlLbl val="0"/>
      </c:catAx>
      <c:valAx>
        <c:axId val="517773392"/>
        <c:scaling>
          <c:orientation val="minMax"/>
          <c:max val="14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777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26986</xdr:colOff>
      <xdr:row>44</xdr:row>
      <xdr:rowOff>87312</xdr:rowOff>
    </xdr:from>
    <xdr:to>
      <xdr:col>16</xdr:col>
      <xdr:colOff>730249</xdr:colOff>
      <xdr:row>56</xdr:row>
      <xdr:rowOff>174625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BF57A71-5D3F-4EE2-9867-3F79C6BE3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3A25-0F28-43D4-B665-C9D0701D9EEF}">
  <dimension ref="A1:Q44"/>
  <sheetViews>
    <sheetView tabSelected="1" topLeftCell="A27" zoomScaleNormal="100" workbookViewId="0">
      <selection activeCell="G32" sqref="G32"/>
    </sheetView>
  </sheetViews>
  <sheetFormatPr baseColWidth="10" defaultRowHeight="15" x14ac:dyDescent="0.25"/>
  <cols>
    <col min="1" max="1" width="18" bestFit="1" customWidth="1"/>
    <col min="2" max="2" width="13.7109375" bestFit="1" customWidth="1"/>
  </cols>
  <sheetData>
    <row r="1" spans="1:14" ht="15.75" thickBot="1" x14ac:dyDescent="0.3">
      <c r="A1" s="11" t="s">
        <v>0</v>
      </c>
      <c r="B1" s="11" t="s">
        <v>1</v>
      </c>
      <c r="C1" s="10" t="s">
        <v>2</v>
      </c>
    </row>
    <row r="2" spans="1:14" x14ac:dyDescent="0.25">
      <c r="A2" s="14">
        <v>1990</v>
      </c>
      <c r="B2" s="14">
        <v>1</v>
      </c>
      <c r="C2" s="15">
        <v>14</v>
      </c>
    </row>
    <row r="3" spans="1:14" x14ac:dyDescent="0.25">
      <c r="A3" s="12"/>
      <c r="B3" s="12">
        <v>2</v>
      </c>
      <c r="C3" s="16">
        <v>6</v>
      </c>
    </row>
    <row r="4" spans="1:14" x14ac:dyDescent="0.25">
      <c r="A4" s="12"/>
      <c r="B4" s="12">
        <v>3</v>
      </c>
      <c r="C4" s="16">
        <v>4</v>
      </c>
    </row>
    <row r="5" spans="1:14" ht="15.75" thickBot="1" x14ac:dyDescent="0.3">
      <c r="A5" s="13"/>
      <c r="B5" s="13">
        <v>4</v>
      </c>
      <c r="C5" s="17">
        <v>13</v>
      </c>
    </row>
    <row r="6" spans="1:14" x14ac:dyDescent="0.25">
      <c r="A6" s="14">
        <v>1991</v>
      </c>
      <c r="B6" s="14">
        <v>1</v>
      </c>
      <c r="C6" s="15">
        <v>12</v>
      </c>
    </row>
    <row r="7" spans="1:14" x14ac:dyDescent="0.25">
      <c r="A7" s="12"/>
      <c r="B7" s="12">
        <v>2</v>
      </c>
      <c r="C7" s="16">
        <v>5</v>
      </c>
    </row>
    <row r="8" spans="1:14" x14ac:dyDescent="0.25">
      <c r="A8" s="12"/>
      <c r="B8" s="12">
        <v>3</v>
      </c>
      <c r="C8" s="16">
        <v>4</v>
      </c>
    </row>
    <row r="9" spans="1:14" ht="15.75" thickBot="1" x14ac:dyDescent="0.3">
      <c r="A9" s="13"/>
      <c r="B9" s="13">
        <v>4</v>
      </c>
      <c r="C9" s="17">
        <v>12</v>
      </c>
    </row>
    <row r="10" spans="1:14" ht="15.75" thickBot="1" x14ac:dyDescent="0.3">
      <c r="A10" s="14">
        <v>1992</v>
      </c>
      <c r="B10" s="14">
        <v>1</v>
      </c>
      <c r="C10" s="15">
        <v>11</v>
      </c>
    </row>
    <row r="11" spans="1:14" ht="15.75" thickBot="1" x14ac:dyDescent="0.3">
      <c r="A11" s="12"/>
      <c r="B11" s="12">
        <v>2</v>
      </c>
      <c r="C11" s="16">
        <v>5</v>
      </c>
      <c r="E11" s="27" t="s">
        <v>16</v>
      </c>
      <c r="F11" s="26">
        <v>4</v>
      </c>
      <c r="G11" s="44" t="s">
        <v>18</v>
      </c>
    </row>
    <row r="12" spans="1:14" ht="15.75" thickBot="1" x14ac:dyDescent="0.3">
      <c r="A12" s="12"/>
      <c r="B12" s="12">
        <v>3</v>
      </c>
      <c r="C12" s="16">
        <v>4</v>
      </c>
      <c r="E12" s="27" t="s">
        <v>15</v>
      </c>
      <c r="F12" s="26">
        <v>3</v>
      </c>
      <c r="G12" s="44" t="s">
        <v>19</v>
      </c>
    </row>
    <row r="13" spans="1:14" ht="15.75" thickBot="1" x14ac:dyDescent="0.3">
      <c r="A13" s="13"/>
      <c r="B13" s="13">
        <v>4</v>
      </c>
      <c r="C13" s="17">
        <v>12</v>
      </c>
      <c r="E13" s="27" t="s">
        <v>17</v>
      </c>
      <c r="F13" s="26">
        <f>F11*F12</f>
        <v>12</v>
      </c>
      <c r="G13" s="44" t="s">
        <v>20</v>
      </c>
    </row>
    <row r="14" spans="1:14" ht="15.75" thickBot="1" x14ac:dyDescent="0.3"/>
    <row r="15" spans="1:14" ht="15.75" thickBot="1" x14ac:dyDescent="0.3">
      <c r="A15" s="1" t="s">
        <v>3</v>
      </c>
      <c r="B15" s="2">
        <v>1</v>
      </c>
      <c r="C15" s="3">
        <v>2</v>
      </c>
      <c r="D15" s="2">
        <v>3</v>
      </c>
      <c r="E15" s="3">
        <v>4</v>
      </c>
      <c r="F15" s="2">
        <v>5</v>
      </c>
      <c r="G15" s="3">
        <v>6</v>
      </c>
      <c r="H15" s="2">
        <v>7</v>
      </c>
      <c r="I15" s="3">
        <v>8</v>
      </c>
      <c r="J15" s="2">
        <v>9</v>
      </c>
      <c r="K15" s="3">
        <v>10</v>
      </c>
      <c r="L15" s="2">
        <v>11</v>
      </c>
      <c r="M15" s="3">
        <v>12</v>
      </c>
      <c r="N15" s="2" t="s">
        <v>4</v>
      </c>
    </row>
    <row r="16" spans="1:14" x14ac:dyDescent="0.25">
      <c r="A16" s="4" t="s">
        <v>5</v>
      </c>
      <c r="B16" s="5">
        <v>1</v>
      </c>
      <c r="C16" s="6">
        <v>2</v>
      </c>
      <c r="D16" s="5">
        <v>3</v>
      </c>
      <c r="E16" s="6">
        <v>4</v>
      </c>
      <c r="F16" s="5">
        <v>5</v>
      </c>
      <c r="G16" s="6">
        <v>6</v>
      </c>
      <c r="H16" s="5">
        <v>7</v>
      </c>
      <c r="I16" s="6">
        <v>8</v>
      </c>
      <c r="J16" s="5">
        <v>9</v>
      </c>
      <c r="K16" s="6">
        <v>10</v>
      </c>
      <c r="L16" s="5">
        <v>11</v>
      </c>
      <c r="M16" s="6">
        <v>12</v>
      </c>
      <c r="N16" s="9">
        <f>SUM(B16:M16)</f>
        <v>78</v>
      </c>
    </row>
    <row r="17" spans="1:17" x14ac:dyDescent="0.25">
      <c r="A17" s="7" t="s">
        <v>6</v>
      </c>
      <c r="B17" s="33">
        <f>B16^2</f>
        <v>1</v>
      </c>
      <c r="C17" s="34">
        <f t="shared" ref="C17:M17" si="0">C16^2</f>
        <v>4</v>
      </c>
      <c r="D17" s="33">
        <f t="shared" si="0"/>
        <v>9</v>
      </c>
      <c r="E17" s="35">
        <f t="shared" si="0"/>
        <v>16</v>
      </c>
      <c r="F17" s="33">
        <f t="shared" si="0"/>
        <v>25</v>
      </c>
      <c r="G17" s="35">
        <f t="shared" si="0"/>
        <v>36</v>
      </c>
      <c r="H17" s="33">
        <f t="shared" si="0"/>
        <v>49</v>
      </c>
      <c r="I17" s="35">
        <f t="shared" si="0"/>
        <v>64</v>
      </c>
      <c r="J17" s="33">
        <f t="shared" si="0"/>
        <v>81</v>
      </c>
      <c r="K17" s="35">
        <f t="shared" si="0"/>
        <v>100</v>
      </c>
      <c r="L17" s="33">
        <f t="shared" si="0"/>
        <v>121</v>
      </c>
      <c r="M17" s="36">
        <f t="shared" si="0"/>
        <v>144</v>
      </c>
      <c r="N17" s="31">
        <f>SUM(B17:M17)</f>
        <v>650</v>
      </c>
    </row>
    <row r="18" spans="1:17" ht="15.75" thickBot="1" x14ac:dyDescent="0.3">
      <c r="A18" s="7" t="s">
        <v>7</v>
      </c>
      <c r="B18" s="33">
        <f>B16*B19</f>
        <v>14</v>
      </c>
      <c r="C18" s="35">
        <f>C16*C19</f>
        <v>12</v>
      </c>
      <c r="D18" s="33">
        <f t="shared" ref="D18:M18" si="1">D16*D19</f>
        <v>12</v>
      </c>
      <c r="E18" s="35">
        <f t="shared" si="1"/>
        <v>52</v>
      </c>
      <c r="F18" s="33">
        <f>F16*F19</f>
        <v>60</v>
      </c>
      <c r="G18" s="35">
        <f t="shared" si="1"/>
        <v>30</v>
      </c>
      <c r="H18" s="33">
        <f t="shared" si="1"/>
        <v>28</v>
      </c>
      <c r="I18" s="35">
        <f t="shared" si="1"/>
        <v>96</v>
      </c>
      <c r="J18" s="33">
        <f t="shared" si="1"/>
        <v>99</v>
      </c>
      <c r="K18" s="35">
        <f t="shared" si="1"/>
        <v>50</v>
      </c>
      <c r="L18" s="33">
        <f t="shared" si="1"/>
        <v>44</v>
      </c>
      <c r="M18" s="35">
        <f t="shared" si="1"/>
        <v>144</v>
      </c>
      <c r="N18" s="31">
        <f>SUM(B18:M18)</f>
        <v>641</v>
      </c>
    </row>
    <row r="19" spans="1:17" ht="15.75" thickBot="1" x14ac:dyDescent="0.3">
      <c r="A19" s="18" t="s">
        <v>8</v>
      </c>
      <c r="B19" s="20">
        <v>14</v>
      </c>
      <c r="C19" s="21">
        <v>6</v>
      </c>
      <c r="D19" s="20">
        <v>4</v>
      </c>
      <c r="E19" s="21">
        <v>13</v>
      </c>
      <c r="F19" s="20">
        <v>12</v>
      </c>
      <c r="G19" s="21">
        <v>5</v>
      </c>
      <c r="H19" s="20">
        <v>4</v>
      </c>
      <c r="I19" s="21">
        <v>12</v>
      </c>
      <c r="J19" s="20">
        <v>11</v>
      </c>
      <c r="K19" s="21">
        <v>5</v>
      </c>
      <c r="L19" s="20">
        <v>4</v>
      </c>
      <c r="M19" s="19">
        <v>12</v>
      </c>
      <c r="N19" s="32">
        <f>SUM(B19:M19)</f>
        <v>102</v>
      </c>
    </row>
    <row r="20" spans="1:17" ht="15.75" thickBot="1" x14ac:dyDescent="0.3"/>
    <row r="21" spans="1:17" ht="15.75" thickBot="1" x14ac:dyDescent="0.3">
      <c r="B21" s="22" t="s">
        <v>21</v>
      </c>
      <c r="C21" s="24" t="s">
        <v>13</v>
      </c>
      <c r="D21" s="44" t="s">
        <v>27</v>
      </c>
    </row>
    <row r="22" spans="1:17" ht="15.75" thickBot="1" x14ac:dyDescent="0.3">
      <c r="B22" s="20" t="s">
        <v>9</v>
      </c>
      <c r="C22" s="28">
        <f>(N19*N17-N16*N18)/(F13*N17-N16^2)</f>
        <v>9.5</v>
      </c>
    </row>
    <row r="23" spans="1:17" ht="15.75" thickBot="1" x14ac:dyDescent="0.3">
      <c r="B23" s="23" t="s">
        <v>10</v>
      </c>
      <c r="C23" s="25">
        <f>(F13*N18-N19*N16)/(F13*N17-N16^2)</f>
        <v>-0.15384615384615385</v>
      </c>
    </row>
    <row r="24" spans="1:17" ht="15.75" thickBot="1" x14ac:dyDescent="0.3">
      <c r="N24" s="48" t="s">
        <v>22</v>
      </c>
      <c r="O24" s="49"/>
      <c r="P24" s="49"/>
      <c r="Q24" s="50"/>
    </row>
    <row r="25" spans="1:17" ht="15.75" thickBot="1" x14ac:dyDescent="0.3">
      <c r="A25" s="39" t="s">
        <v>5</v>
      </c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52">
        <v>13</v>
      </c>
      <c r="O25" s="52">
        <v>14</v>
      </c>
      <c r="P25" s="52">
        <v>15</v>
      </c>
      <c r="Q25" s="52">
        <v>16</v>
      </c>
    </row>
    <row r="26" spans="1:17" ht="15.75" thickBot="1" x14ac:dyDescent="0.3">
      <c r="A26" s="7" t="s">
        <v>12</v>
      </c>
      <c r="B26" s="8">
        <f>$C$22+$C$23*B16</f>
        <v>9.3461538461538467</v>
      </c>
      <c r="C26" s="8">
        <f t="shared" ref="C26:M26" si="2">$C$22+$C$23*C16</f>
        <v>9.1923076923076916</v>
      </c>
      <c r="D26" s="8">
        <f>$C$22+$C$23*D16</f>
        <v>9.0384615384615383</v>
      </c>
      <c r="E26" s="8">
        <f t="shared" si="2"/>
        <v>8.884615384615385</v>
      </c>
      <c r="F26" s="8">
        <f t="shared" si="2"/>
        <v>8.7307692307692299</v>
      </c>
      <c r="G26" s="8">
        <f t="shared" si="2"/>
        <v>8.5769230769230766</v>
      </c>
      <c r="H26" s="8">
        <f t="shared" si="2"/>
        <v>8.4230769230769234</v>
      </c>
      <c r="I26" s="8">
        <f t="shared" si="2"/>
        <v>8.2692307692307701</v>
      </c>
      <c r="J26" s="8">
        <f t="shared" si="2"/>
        <v>8.115384615384615</v>
      </c>
      <c r="K26" s="8">
        <f t="shared" si="2"/>
        <v>7.9615384615384617</v>
      </c>
      <c r="L26" s="8">
        <f t="shared" si="2"/>
        <v>7.8076923076923075</v>
      </c>
      <c r="M26" s="46">
        <f t="shared" si="2"/>
        <v>7.6538461538461533</v>
      </c>
      <c r="N26" s="51">
        <f>$C$22+$C$23*N36</f>
        <v>7.5</v>
      </c>
      <c r="O26" s="51">
        <f>$C$22+$C$23*O36</f>
        <v>7.3461538461538458</v>
      </c>
      <c r="P26" s="51">
        <f>$C$22+$C$23*P36</f>
        <v>7.1923076923076916</v>
      </c>
      <c r="Q26" s="51">
        <f>$C$22+$C$23*Q36</f>
        <v>7.0384615384615383</v>
      </c>
    </row>
    <row r="27" spans="1:17" x14ac:dyDescent="0.25">
      <c r="A27" s="7" t="s">
        <v>11</v>
      </c>
      <c r="B27" s="8">
        <f>B19-B26</f>
        <v>4.6538461538461533</v>
      </c>
      <c r="C27" s="8">
        <f t="shared" ref="C27:M27" si="3">C19-C26</f>
        <v>-3.1923076923076916</v>
      </c>
      <c r="D27" s="8">
        <f t="shared" si="3"/>
        <v>-5.0384615384615383</v>
      </c>
      <c r="E27" s="8">
        <f t="shared" si="3"/>
        <v>4.115384615384615</v>
      </c>
      <c r="F27" s="8">
        <f t="shared" si="3"/>
        <v>3.2692307692307701</v>
      </c>
      <c r="G27" s="8">
        <f t="shared" si="3"/>
        <v>-3.5769230769230766</v>
      </c>
      <c r="H27" s="8">
        <f t="shared" si="3"/>
        <v>-4.4230769230769234</v>
      </c>
      <c r="I27" s="8">
        <f>I19-I26</f>
        <v>3.7307692307692299</v>
      </c>
      <c r="J27" s="8">
        <f t="shared" si="3"/>
        <v>2.884615384615385</v>
      </c>
      <c r="K27" s="8">
        <f t="shared" si="3"/>
        <v>-2.9615384615384617</v>
      </c>
      <c r="L27" s="8">
        <f t="shared" si="3"/>
        <v>-3.8076923076923075</v>
      </c>
      <c r="M27" s="8">
        <f t="shared" si="3"/>
        <v>4.3461538461538467</v>
      </c>
    </row>
    <row r="28" spans="1:17" ht="15.75" thickBot="1" x14ac:dyDescent="0.3"/>
    <row r="29" spans="1:17" ht="15.75" thickBot="1" x14ac:dyDescent="0.3">
      <c r="A29" s="42" t="s">
        <v>24</v>
      </c>
      <c r="B29" s="43"/>
      <c r="C29" s="44" t="s">
        <v>26</v>
      </c>
    </row>
    <row r="30" spans="1:17" ht="15.75" thickBot="1" x14ac:dyDescent="0.3">
      <c r="A30" s="40" t="s">
        <v>25</v>
      </c>
      <c r="B30" s="41"/>
      <c r="C30" s="44" t="s">
        <v>23</v>
      </c>
    </row>
    <row r="31" spans="1:17" x14ac:dyDescent="0.25">
      <c r="A31" s="14">
        <v>1</v>
      </c>
      <c r="B31" s="29">
        <f>1/F12*(B27+F27+J27)</f>
        <v>3.6025641025641026</v>
      </c>
    </row>
    <row r="32" spans="1:17" x14ac:dyDescent="0.25">
      <c r="A32" s="12">
        <v>2</v>
      </c>
      <c r="B32" s="29">
        <f>1/F12*(C27+K27+G27)</f>
        <v>-3.2435897435897432</v>
      </c>
    </row>
    <row r="33" spans="1:17" x14ac:dyDescent="0.25">
      <c r="A33" s="12">
        <v>3</v>
      </c>
      <c r="B33" s="29">
        <f>1/F12*(D27+H27+L27)</f>
        <v>-4.4230769230769234</v>
      </c>
    </row>
    <row r="34" spans="1:17" ht="15.75" thickBot="1" x14ac:dyDescent="0.3">
      <c r="A34" s="13">
        <v>4</v>
      </c>
      <c r="B34" s="30">
        <f>1/F12*(E27+I27+M27)</f>
        <v>4.0641025641025639</v>
      </c>
    </row>
    <row r="35" spans="1:17" ht="15.75" thickBot="1" x14ac:dyDescent="0.3">
      <c r="A35" s="37"/>
      <c r="B35" s="38"/>
      <c r="N35" s="48" t="s">
        <v>22</v>
      </c>
      <c r="O35" s="49"/>
      <c r="P35" s="49"/>
      <c r="Q35" s="50"/>
    </row>
    <row r="36" spans="1:17" ht="15.75" thickBot="1" x14ac:dyDescent="0.3">
      <c r="A36" s="45" t="s">
        <v>5</v>
      </c>
      <c r="B36" s="45">
        <v>1</v>
      </c>
      <c r="C36" s="45">
        <v>2</v>
      </c>
      <c r="D36" s="45">
        <v>3</v>
      </c>
      <c r="E36" s="45">
        <v>4</v>
      </c>
      <c r="F36" s="45">
        <v>5</v>
      </c>
      <c r="G36" s="45">
        <v>6</v>
      </c>
      <c r="H36" s="45">
        <v>7</v>
      </c>
      <c r="I36" s="45">
        <v>8</v>
      </c>
      <c r="J36" s="45">
        <v>9</v>
      </c>
      <c r="K36" s="45">
        <v>10</v>
      </c>
      <c r="L36" s="45">
        <v>11</v>
      </c>
      <c r="M36" s="47">
        <v>12</v>
      </c>
      <c r="N36" s="52">
        <v>13</v>
      </c>
      <c r="O36" s="52">
        <v>14</v>
      </c>
      <c r="P36" s="52">
        <v>15</v>
      </c>
      <c r="Q36" s="52">
        <v>16</v>
      </c>
    </row>
    <row r="37" spans="1:17" ht="15.75" thickBot="1" x14ac:dyDescent="0.3">
      <c r="A37" s="7" t="s">
        <v>14</v>
      </c>
      <c r="B37" s="8">
        <f>B26+B31</f>
        <v>12.948717948717949</v>
      </c>
      <c r="C37" s="8">
        <f>C26+B32</f>
        <v>5.9487179487179489</v>
      </c>
      <c r="D37" s="8">
        <f>D26+B33</f>
        <v>4.615384615384615</v>
      </c>
      <c r="E37" s="8">
        <f>E26+B34</f>
        <v>12.948717948717949</v>
      </c>
      <c r="F37" s="8">
        <f>F26+B31</f>
        <v>12.333333333333332</v>
      </c>
      <c r="G37" s="8">
        <f>G26+B32</f>
        <v>5.3333333333333339</v>
      </c>
      <c r="H37" s="8">
        <f>H26+B33</f>
        <v>4</v>
      </c>
      <c r="I37" s="8">
        <f>I26+B34</f>
        <v>12.333333333333334</v>
      </c>
      <c r="J37" s="8">
        <f>J26+B31</f>
        <v>11.717948717948717</v>
      </c>
      <c r="K37" s="8">
        <f>K26+B32</f>
        <v>4.717948717948719</v>
      </c>
      <c r="L37" s="8">
        <f>L26+B33</f>
        <v>3.3846153846153841</v>
      </c>
      <c r="M37" s="46">
        <f>M26+B34</f>
        <v>11.717948717948717</v>
      </c>
      <c r="N37" s="51">
        <f>$C$22+$C$23*N36+B31</f>
        <v>11.102564102564102</v>
      </c>
      <c r="O37" s="51">
        <f>$C$22+$C$23*O36+B32</f>
        <v>4.1025641025641022</v>
      </c>
      <c r="P37" s="51">
        <f>$C$22+$C$23*P36+B33</f>
        <v>2.7692307692307683</v>
      </c>
      <c r="Q37" s="51">
        <f>$C$22+$C$23*Q36+B34</f>
        <v>11.102564102564102</v>
      </c>
    </row>
    <row r="40" spans="1:17" ht="15.75" thickBot="1" x14ac:dyDescent="0.3"/>
    <row r="41" spans="1:17" ht="24" customHeight="1" thickBot="1" x14ac:dyDescent="0.3">
      <c r="A41" s="61" t="s">
        <v>5</v>
      </c>
      <c r="B41" s="53">
        <v>1</v>
      </c>
      <c r="C41" s="53">
        <v>2</v>
      </c>
      <c r="D41" s="53">
        <v>3</v>
      </c>
      <c r="E41" s="53">
        <v>4</v>
      </c>
      <c r="F41" s="53">
        <v>5</v>
      </c>
      <c r="G41" s="53">
        <v>6</v>
      </c>
      <c r="H41" s="53">
        <v>7</v>
      </c>
      <c r="I41" s="53">
        <v>8</v>
      </c>
      <c r="J41" s="53">
        <v>9</v>
      </c>
      <c r="K41" s="53">
        <v>10</v>
      </c>
      <c r="L41" s="53">
        <v>11</v>
      </c>
      <c r="M41" s="53">
        <v>12</v>
      </c>
      <c r="N41" s="53">
        <v>13</v>
      </c>
      <c r="O41" s="53">
        <v>14</v>
      </c>
      <c r="P41" s="53">
        <v>15</v>
      </c>
      <c r="Q41" s="54">
        <v>16</v>
      </c>
    </row>
    <row r="42" spans="1:17" ht="15.75" thickBot="1" x14ac:dyDescent="0.3">
      <c r="A42" s="62" t="s">
        <v>8</v>
      </c>
      <c r="B42" s="55">
        <v>14</v>
      </c>
      <c r="C42" s="55">
        <v>6</v>
      </c>
      <c r="D42" s="55">
        <v>4</v>
      </c>
      <c r="E42" s="55">
        <v>13</v>
      </c>
      <c r="F42" s="55">
        <v>12</v>
      </c>
      <c r="G42" s="55">
        <v>5</v>
      </c>
      <c r="H42" s="55">
        <v>4</v>
      </c>
      <c r="I42" s="55">
        <v>12</v>
      </c>
      <c r="J42" s="55">
        <v>11</v>
      </c>
      <c r="K42" s="55">
        <v>5</v>
      </c>
      <c r="L42" s="55">
        <v>4</v>
      </c>
      <c r="M42" s="55">
        <v>12</v>
      </c>
      <c r="N42" s="55"/>
      <c r="O42" s="55"/>
      <c r="P42" s="55"/>
      <c r="Q42" s="56"/>
    </row>
    <row r="43" spans="1:17" ht="15.75" thickBot="1" x14ac:dyDescent="0.3">
      <c r="A43" s="63" t="s">
        <v>12</v>
      </c>
      <c r="B43" s="57">
        <v>9.3461538461538467</v>
      </c>
      <c r="C43" s="57">
        <v>9.1923076923076916</v>
      </c>
      <c r="D43" s="57">
        <v>9.0384615384615383</v>
      </c>
      <c r="E43" s="57">
        <v>8.884615384615385</v>
      </c>
      <c r="F43" s="57">
        <v>8.7307692307692299</v>
      </c>
      <c r="G43" s="57">
        <v>8.5769230769230766</v>
      </c>
      <c r="H43" s="57">
        <v>8.4230769230769234</v>
      </c>
      <c r="I43" s="57">
        <v>8.2692307692307701</v>
      </c>
      <c r="J43" s="57">
        <v>8.115384615384615</v>
      </c>
      <c r="K43" s="57">
        <v>7.9615384615384617</v>
      </c>
      <c r="L43" s="57">
        <v>7.8076923076923075</v>
      </c>
      <c r="M43" s="57">
        <v>7.6538461538461533</v>
      </c>
      <c r="N43" s="57">
        <v>7.5</v>
      </c>
      <c r="O43" s="57">
        <v>7.3461538461538458</v>
      </c>
      <c r="P43" s="57">
        <v>7.1923076923076916</v>
      </c>
      <c r="Q43" s="58">
        <v>7.0384615384615383</v>
      </c>
    </row>
    <row r="44" spans="1:17" ht="15.75" thickBot="1" x14ac:dyDescent="0.3">
      <c r="A44" s="64" t="s">
        <v>14</v>
      </c>
      <c r="B44" s="59">
        <v>12.948717948717949</v>
      </c>
      <c r="C44" s="59">
        <v>5.9487179487179489</v>
      </c>
      <c r="D44" s="59">
        <v>4.615384615384615</v>
      </c>
      <c r="E44" s="59">
        <v>12.948717948717949</v>
      </c>
      <c r="F44" s="59">
        <v>12.333333333333332</v>
      </c>
      <c r="G44" s="59">
        <v>5.3333333333333339</v>
      </c>
      <c r="H44" s="59">
        <v>4</v>
      </c>
      <c r="I44" s="59">
        <v>12.333333333333334</v>
      </c>
      <c r="J44" s="59">
        <v>11.717948717948717</v>
      </c>
      <c r="K44" s="59">
        <v>4.717948717948719</v>
      </c>
      <c r="L44" s="59">
        <v>3.3846153846153841</v>
      </c>
      <c r="M44" s="59">
        <v>11.717948717948717</v>
      </c>
      <c r="N44" s="59">
        <v>11.102564102564102</v>
      </c>
      <c r="O44" s="59">
        <v>4.1025641025641022</v>
      </c>
      <c r="P44" s="59">
        <v>2.7692307692307683</v>
      </c>
      <c r="Q44" s="60">
        <v>11.102564102564102</v>
      </c>
    </row>
  </sheetData>
  <mergeCells count="4">
    <mergeCell ref="A30:B30"/>
    <mergeCell ref="A29:B29"/>
    <mergeCell ref="N24:Q24"/>
    <mergeCell ref="N35:Q3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orientation="landscape" horizontalDpi="360" verticalDpi="36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</dc:creator>
  <cp:lastModifiedBy>miste</cp:lastModifiedBy>
  <cp:lastPrinted>2019-06-19T18:11:59Z</cp:lastPrinted>
  <dcterms:created xsi:type="dcterms:W3CDTF">2019-06-16T14:05:18Z</dcterms:created>
  <dcterms:modified xsi:type="dcterms:W3CDTF">2019-06-19T18:13:09Z</dcterms:modified>
</cp:coreProperties>
</file>