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e\Dropbox\arbeit\Statistik\Aufgaben\"/>
    </mc:Choice>
  </mc:AlternateContent>
  <xr:revisionPtr revIDLastSave="0" documentId="13_ncr:1_{410293C1-CD88-4191-A749-BF117E997D45}" xr6:coauthVersionLast="43" xr6:coauthVersionMax="43" xr10:uidLastSave="{00000000-0000-0000-0000-000000000000}"/>
  <bookViews>
    <workbookView xWindow="-120" yWindow="-120" windowWidth="29040" windowHeight="15840" xr2:uid="{CBE1F997-4F2F-401E-9097-EF261763342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 s="1"/>
  <c r="E23" i="1"/>
  <c r="F23" i="1"/>
  <c r="G23" i="1"/>
  <c r="H23" i="1"/>
  <c r="I23" i="1" s="1"/>
  <c r="E24" i="1"/>
  <c r="F24" i="1"/>
  <c r="G24" i="1"/>
  <c r="H24" i="1"/>
  <c r="I24" i="1" s="1"/>
  <c r="E25" i="1"/>
  <c r="F25" i="1"/>
  <c r="G25" i="1"/>
  <c r="H25" i="1"/>
  <c r="I25" i="1" s="1"/>
  <c r="H26" i="1"/>
  <c r="I26" i="1" s="1"/>
  <c r="H27" i="1"/>
  <c r="I27" i="1" s="1"/>
  <c r="H28" i="1"/>
  <c r="I28" i="1" s="1"/>
  <c r="H29" i="1"/>
  <c r="I29" i="1" s="1"/>
  <c r="L22" i="1"/>
  <c r="C30" i="1"/>
  <c r="D30" i="1"/>
  <c r="B30" i="1"/>
  <c r="G26" i="1"/>
  <c r="G27" i="1"/>
  <c r="G28" i="1"/>
  <c r="G29" i="1"/>
  <c r="F26" i="1"/>
  <c r="F27" i="1"/>
  <c r="F28" i="1"/>
  <c r="F29" i="1"/>
  <c r="E26" i="1"/>
  <c r="E27" i="1"/>
  <c r="E28" i="1"/>
  <c r="E29" i="1"/>
  <c r="H30" i="1" l="1"/>
  <c r="F30" i="1"/>
  <c r="G30" i="1"/>
  <c r="I30" i="1"/>
  <c r="E30" i="1"/>
  <c r="J32" i="1" s="1"/>
  <c r="J33" i="1" l="1"/>
  <c r="J37" i="1" s="1"/>
  <c r="K37" i="1" s="1"/>
  <c r="B33" i="1"/>
  <c r="B32" i="1"/>
  <c r="J36" i="1" l="1"/>
  <c r="K36" i="1" s="1"/>
  <c r="J43" i="1"/>
  <c r="K43" i="1" s="1"/>
  <c r="J41" i="1"/>
  <c r="K41" i="1" s="1"/>
  <c r="J40" i="1"/>
  <c r="K40" i="1" s="1"/>
  <c r="J39" i="1"/>
  <c r="K39" i="1" s="1"/>
  <c r="J42" i="1"/>
  <c r="K42" i="1" s="1"/>
  <c r="J38" i="1"/>
  <c r="K38" i="1" s="1"/>
  <c r="L45" i="1" s="1"/>
  <c r="B36" i="1"/>
  <c r="C36" i="1" s="1"/>
  <c r="B37" i="1"/>
  <c r="C37" i="1" s="1"/>
  <c r="B39" i="1"/>
  <c r="C39" i="1" s="1"/>
  <c r="B38" i="1"/>
  <c r="C38" i="1" s="1"/>
  <c r="B43" i="1"/>
  <c r="C43" i="1" s="1"/>
  <c r="B42" i="1"/>
  <c r="C42" i="1" s="1"/>
  <c r="B40" i="1"/>
  <c r="C40" i="1" s="1"/>
  <c r="B41" i="1"/>
  <c r="C41" i="1" s="1"/>
  <c r="D45" i="1" l="1"/>
</calcChain>
</file>

<file path=xl/sharedStrings.xml><?xml version="1.0" encoding="utf-8"?>
<sst xmlns="http://schemas.openxmlformats.org/spreadsheetml/2006/main" count="26" uniqueCount="21">
  <si>
    <t>Aufgabe 11-9</t>
  </si>
  <si>
    <t>(a)</t>
  </si>
  <si>
    <t>Jahr</t>
  </si>
  <si>
    <t>t</t>
  </si>
  <si>
    <t>x_1</t>
  </si>
  <si>
    <t>x_2</t>
  </si>
  <si>
    <t>t^2</t>
  </si>
  <si>
    <t>t*x_1</t>
  </si>
  <si>
    <t>t*x_2</t>
  </si>
  <si>
    <t>Summen</t>
  </si>
  <si>
    <t>T</t>
  </si>
  <si>
    <t>a für x_1</t>
  </si>
  <si>
    <t>b für x_1</t>
  </si>
  <si>
    <t>Trendwerte für x_1</t>
  </si>
  <si>
    <t>log(x_1)</t>
  </si>
  <si>
    <t>Summe der Abweichung für x_1</t>
  </si>
  <si>
    <t>Abweichungen</t>
  </si>
  <si>
    <t>t*log(x_1)</t>
  </si>
  <si>
    <t>a für x_2</t>
  </si>
  <si>
    <t>b für x_2</t>
  </si>
  <si>
    <t>Trendwerte für x_2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</si>
</sst>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" xfId="0" applyFill="1" applyBorder="1"/>
    <xf numFmtId="0" fontId="0" fillId="0" borderId="12" xfId="0" applyBorder="1"/>
    <xf numFmtId="0" fontId="0" fillId="0" borderId="13" xfId="0" applyBorder="1"/>
    <xf numFmtId="0" fontId="0" fillId="3" borderId="0" xfId="0" applyFill="1"/>
    <xf numFmtId="0" fontId="0" fillId="0" borderId="14" xfId="0" applyBorder="1"/>
    <xf numFmtId="0" fontId="0" fillId="4" borderId="2" xfId="0" applyFill="1" applyBorder="1"/>
    <xf numFmtId="0" fontId="0" fillId="4" borderId="0" xfId="0" applyFill="1"/>
    <xf numFmtId="0" fontId="0" fillId="4" borderId="7" xfId="0" applyFill="1" applyBorder="1"/>
    <xf numFmtId="0" fontId="0" fillId="4" borderId="4" xfId="0" applyFill="1" applyBorder="1"/>
    <xf numFmtId="0" fontId="0" fillId="4" borderId="9" xfId="0" applyFill="1" applyBorder="1"/>
    <xf numFmtId="0" fontId="0" fillId="4" borderId="14" xfId="0" applyFill="1" applyBorder="1"/>
    <xf numFmtId="0" fontId="0" fillId="4" borderId="0" xfId="0" applyFill="1" applyAlignment="1"/>
    <xf numFmtId="0" fontId="0" fillId="3" borderId="0" xfId="0" applyFill="1" applyAlignment="1"/>
    <xf numFmtId="0" fontId="0" fillId="3" borderId="10" xfId="0" applyFill="1" applyBorder="1" applyAlignment="1"/>
    <xf numFmtId="0" fontId="0" fillId="0" borderId="11" xfId="0" applyBorder="1" applyAlignment="1"/>
    <xf numFmtId="0" fontId="0" fillId="4" borderId="2" xfId="0" applyFill="1" applyBorder="1" applyAlignment="1"/>
    <xf numFmtId="0" fontId="0" fillId="4" borderId="4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Tabelle1!$B$21</c:f>
              <c:strCache>
                <c:ptCount val="1"/>
                <c:pt idx="0">
                  <c:v>x_1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Tabelle1!$A$36:$A$43</c:f>
              <c:numCache>
                <c:formatCode>General</c:formatCode>
                <c:ptCount val="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</c:numCache>
            </c:numRef>
          </c:cat>
          <c:val>
            <c:numRef>
              <c:f>Tabelle1!$B$22:$B$29</c:f>
              <c:numCache>
                <c:formatCode>General</c:formatCode>
                <c:ptCount val="8"/>
                <c:pt idx="0">
                  <c:v>362</c:v>
                </c:pt>
                <c:pt idx="1">
                  <c:v>360</c:v>
                </c:pt>
                <c:pt idx="2">
                  <c:v>362</c:v>
                </c:pt>
                <c:pt idx="3">
                  <c:v>370</c:v>
                </c:pt>
                <c:pt idx="4">
                  <c:v>364</c:v>
                </c:pt>
                <c:pt idx="5">
                  <c:v>365</c:v>
                </c:pt>
                <c:pt idx="6">
                  <c:v>372</c:v>
                </c:pt>
                <c:pt idx="7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7-4922-9A82-7F1441831222}"/>
            </c:ext>
          </c:extLst>
        </c:ser>
        <c:ser>
          <c:idx val="1"/>
          <c:order val="1"/>
          <c:tx>
            <c:strRef>
              <c:f>Tabelle1!$A$35</c:f>
              <c:strCache>
                <c:ptCount val="1"/>
                <c:pt idx="0">
                  <c:v>Trendwerte für x_1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Tabelle1!$A$36:$A$43</c:f>
              <c:numCache>
                <c:formatCode>General</c:formatCode>
                <c:ptCount val="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</c:numCache>
            </c:numRef>
          </c:cat>
          <c:val>
            <c:numRef>
              <c:f>Tabelle1!$B$36:$B$43</c:f>
              <c:numCache>
                <c:formatCode>General</c:formatCode>
                <c:ptCount val="8"/>
                <c:pt idx="0">
                  <c:v>358.5</c:v>
                </c:pt>
                <c:pt idx="1">
                  <c:v>361</c:v>
                </c:pt>
                <c:pt idx="2">
                  <c:v>363.5</c:v>
                </c:pt>
                <c:pt idx="3">
                  <c:v>366</c:v>
                </c:pt>
                <c:pt idx="4">
                  <c:v>368.5</c:v>
                </c:pt>
                <c:pt idx="5">
                  <c:v>371</c:v>
                </c:pt>
                <c:pt idx="6">
                  <c:v>373.5</c:v>
                </c:pt>
                <c:pt idx="7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7-4922-9A82-7F1441831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920400"/>
        <c:axId val="499921360"/>
      </c:lineChart>
      <c:catAx>
        <c:axId val="49992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921360"/>
        <c:crosses val="autoZero"/>
        <c:auto val="1"/>
        <c:lblAlgn val="ctr"/>
        <c:lblOffset val="100"/>
        <c:noMultiLvlLbl val="0"/>
      </c:catAx>
      <c:valAx>
        <c:axId val="49992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992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Tabelle1!$C$21</c:f>
              <c:strCache>
                <c:ptCount val="1"/>
                <c:pt idx="0">
                  <c:v>x_2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Tabelle1!$A$22:$A$29</c:f>
              <c:numCache>
                <c:formatCode>General</c:formatCode>
                <c:ptCount val="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</c:numCache>
            </c:numRef>
          </c:cat>
          <c:val>
            <c:numRef>
              <c:f>Tabelle1!$C$22:$C$29</c:f>
              <c:numCache>
                <c:formatCode>General</c:formatCode>
                <c:ptCount val="8"/>
                <c:pt idx="0">
                  <c:v>96</c:v>
                </c:pt>
                <c:pt idx="1">
                  <c:v>110</c:v>
                </c:pt>
                <c:pt idx="2">
                  <c:v>118</c:v>
                </c:pt>
                <c:pt idx="3">
                  <c:v>121</c:v>
                </c:pt>
                <c:pt idx="4">
                  <c:v>131</c:v>
                </c:pt>
                <c:pt idx="5">
                  <c:v>128</c:v>
                </c:pt>
                <c:pt idx="6">
                  <c:v>122</c:v>
                </c:pt>
                <c:pt idx="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7-4D1F-8F5A-92273AC9B5E5}"/>
            </c:ext>
          </c:extLst>
        </c:ser>
        <c:ser>
          <c:idx val="1"/>
          <c:order val="1"/>
          <c:tx>
            <c:strRef>
              <c:f>Tabelle1!$I$35</c:f>
              <c:strCache>
                <c:ptCount val="1"/>
                <c:pt idx="0">
                  <c:v>Trendwerte für x_2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Tabelle1!$J$36:$J$43</c:f>
              <c:numCache>
                <c:formatCode>General</c:formatCode>
                <c:ptCount val="8"/>
                <c:pt idx="0">
                  <c:v>105.41666666666667</c:v>
                </c:pt>
                <c:pt idx="1">
                  <c:v>109.44047619047619</c:v>
                </c:pt>
                <c:pt idx="2">
                  <c:v>113.46428571428572</c:v>
                </c:pt>
                <c:pt idx="3">
                  <c:v>117.48809523809524</c:v>
                </c:pt>
                <c:pt idx="4">
                  <c:v>121.51190476190476</c:v>
                </c:pt>
                <c:pt idx="5">
                  <c:v>125.53571428571429</c:v>
                </c:pt>
                <c:pt idx="6">
                  <c:v>129.55952380952382</c:v>
                </c:pt>
                <c:pt idx="7">
                  <c:v>133.58333333333334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7-4D1F-8F5A-92273AC9B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18768"/>
        <c:axId val="455519408"/>
      </c:lineChart>
      <c:catAx>
        <c:axId val="45551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519408"/>
        <c:crosses val="autoZero"/>
        <c:auto val="1"/>
        <c:lblAlgn val="ctr"/>
        <c:lblOffset val="100"/>
        <c:noMultiLvlLbl val="0"/>
      </c:catAx>
      <c:valAx>
        <c:axId val="45551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51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61912</xdr:rowOff>
    </xdr:from>
    <xdr:to>
      <xdr:col>5</xdr:col>
      <xdr:colOff>571500</xdr:colOff>
      <xdr:row>58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7ECDE1A-86E2-47D8-A4EA-5F939E6BB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45</xdr:row>
      <xdr:rowOff>119062</xdr:rowOff>
    </xdr:from>
    <xdr:to>
      <xdr:col>13</xdr:col>
      <xdr:colOff>585787</xdr:colOff>
      <xdr:row>60</xdr:row>
      <xdr:rowOff>4762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142D95-6135-485F-B736-CEA132817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4FF9-0722-4357-9614-B753ADFBB14A}">
  <dimension ref="A1:L45"/>
  <sheetViews>
    <sheetView tabSelected="1" topLeftCell="A10" workbookViewId="0">
      <selection activeCell="K30" sqref="K30"/>
    </sheetView>
  </sheetViews>
  <sheetFormatPr baseColWidth="10" defaultRowHeight="15" x14ac:dyDescent="0.25"/>
  <cols>
    <col min="3" max="3" width="14.28515625" bestFit="1" customWidth="1"/>
    <col min="5" max="5" width="12.85546875" bestFit="1" customWidth="1"/>
    <col min="7" max="7" width="14.28515625" bestFit="1" customWidth="1"/>
    <col min="11" max="11" width="14.28515625" bestFit="1" customWidth="1"/>
  </cols>
  <sheetData>
    <row r="1" spans="1:3" x14ac:dyDescent="0.25">
      <c r="A1" s="1" t="s">
        <v>0</v>
      </c>
    </row>
    <row r="2" spans="1:3" x14ac:dyDescent="0.25">
      <c r="A2" s="1"/>
    </row>
    <row r="3" spans="1:3" x14ac:dyDescent="0.25">
      <c r="A3" t="s">
        <v>2</v>
      </c>
      <c r="B3" t="s">
        <v>4</v>
      </c>
      <c r="C3" t="s">
        <v>5</v>
      </c>
    </row>
    <row r="4" spans="1:3" x14ac:dyDescent="0.25">
      <c r="A4">
        <v>1950</v>
      </c>
      <c r="B4">
        <v>536</v>
      </c>
      <c r="C4">
        <v>86</v>
      </c>
    </row>
    <row r="5" spans="1:3" x14ac:dyDescent="0.25">
      <c r="A5">
        <v>1955</v>
      </c>
      <c r="B5">
        <v>462</v>
      </c>
      <c r="C5">
        <v>49</v>
      </c>
    </row>
    <row r="6" spans="1:3" x14ac:dyDescent="0.25">
      <c r="A6">
        <v>1960</v>
      </c>
      <c r="B6">
        <v>521</v>
      </c>
      <c r="C6">
        <v>49</v>
      </c>
    </row>
    <row r="7" spans="1:3" x14ac:dyDescent="0.25">
      <c r="A7">
        <v>1965</v>
      </c>
      <c r="B7">
        <v>492</v>
      </c>
      <c r="C7">
        <v>59</v>
      </c>
    </row>
    <row r="8" spans="1:3" x14ac:dyDescent="0.25">
      <c r="A8">
        <v>1970</v>
      </c>
      <c r="B8">
        <v>445</v>
      </c>
      <c r="C8">
        <v>77</v>
      </c>
    </row>
    <row r="9" spans="1:3" x14ac:dyDescent="0.25">
      <c r="A9">
        <v>1975</v>
      </c>
      <c r="B9">
        <v>387</v>
      </c>
      <c r="C9">
        <v>107</v>
      </c>
    </row>
    <row r="10" spans="1:3" x14ac:dyDescent="0.25">
      <c r="A10">
        <v>1980</v>
      </c>
      <c r="B10">
        <v>362</v>
      </c>
      <c r="C10">
        <v>96</v>
      </c>
    </row>
    <row r="11" spans="1:3" x14ac:dyDescent="0.25">
      <c r="A11">
        <v>1981</v>
      </c>
      <c r="B11">
        <v>360</v>
      </c>
      <c r="C11">
        <v>110</v>
      </c>
    </row>
    <row r="12" spans="1:3" x14ac:dyDescent="0.25">
      <c r="A12">
        <v>1982</v>
      </c>
      <c r="B12">
        <v>362</v>
      </c>
      <c r="C12">
        <v>118</v>
      </c>
    </row>
    <row r="13" spans="1:3" x14ac:dyDescent="0.25">
      <c r="A13">
        <v>1983</v>
      </c>
      <c r="B13">
        <v>370</v>
      </c>
      <c r="C13">
        <v>121</v>
      </c>
    </row>
    <row r="14" spans="1:3" x14ac:dyDescent="0.25">
      <c r="A14">
        <v>1984</v>
      </c>
      <c r="B14">
        <v>364</v>
      </c>
      <c r="C14">
        <v>131</v>
      </c>
    </row>
    <row r="15" spans="1:3" x14ac:dyDescent="0.25">
      <c r="A15">
        <v>1985</v>
      </c>
      <c r="B15">
        <v>365</v>
      </c>
      <c r="C15">
        <v>128</v>
      </c>
    </row>
    <row r="16" spans="1:3" x14ac:dyDescent="0.25">
      <c r="A16">
        <v>1986</v>
      </c>
      <c r="B16">
        <v>372</v>
      </c>
      <c r="C16">
        <v>122</v>
      </c>
    </row>
    <row r="17" spans="1:12" x14ac:dyDescent="0.25">
      <c r="A17">
        <v>1987</v>
      </c>
      <c r="B17">
        <v>383</v>
      </c>
      <c r="C17">
        <v>130</v>
      </c>
    </row>
    <row r="20" spans="1:12" x14ac:dyDescent="0.25">
      <c r="A20" t="s">
        <v>1</v>
      </c>
    </row>
    <row r="21" spans="1:12" x14ac:dyDescent="0.25">
      <c r="A21" t="s">
        <v>2</v>
      </c>
      <c r="B21" t="s">
        <v>4</v>
      </c>
      <c r="C21" t="s">
        <v>5</v>
      </c>
      <c r="D21" t="s">
        <v>3</v>
      </c>
      <c r="E21" t="s">
        <v>6</v>
      </c>
      <c r="F21" t="s">
        <v>7</v>
      </c>
      <c r="G21" t="s">
        <v>8</v>
      </c>
      <c r="H21" t="s">
        <v>14</v>
      </c>
      <c r="I21" t="s">
        <v>17</v>
      </c>
    </row>
    <row r="22" spans="1:12" x14ac:dyDescent="0.25">
      <c r="A22" s="2">
        <v>1980</v>
      </c>
      <c r="B22" s="3">
        <v>362</v>
      </c>
      <c r="C22" s="3">
        <v>96</v>
      </c>
      <c r="D22" s="3">
        <v>0</v>
      </c>
      <c r="E22" s="3">
        <f>D22^2</f>
        <v>0</v>
      </c>
      <c r="F22" s="3">
        <f>B22*D22</f>
        <v>0</v>
      </c>
      <c r="G22" s="4">
        <f>D22*C22</f>
        <v>0</v>
      </c>
      <c r="H22" s="2">
        <f>LN(B22)</f>
        <v>5.8916442118257715</v>
      </c>
      <c r="I22" s="4">
        <f>D22*H22</f>
        <v>0</v>
      </c>
      <c r="K22" s="11" t="s">
        <v>10</v>
      </c>
      <c r="L22" s="11">
        <f>COUNT(A22:A29)</f>
        <v>8</v>
      </c>
    </row>
    <row r="23" spans="1:12" x14ac:dyDescent="0.25">
      <c r="A23" s="5">
        <v>1981</v>
      </c>
      <c r="B23" s="6">
        <v>360</v>
      </c>
      <c r="C23" s="6">
        <v>110</v>
      </c>
      <c r="D23" s="6">
        <v>1</v>
      </c>
      <c r="E23" s="6">
        <f t="shared" ref="E23:E29" si="0">D23^2</f>
        <v>1</v>
      </c>
      <c r="F23" s="6">
        <f t="shared" ref="F23:F29" si="1">B23*D23</f>
        <v>360</v>
      </c>
      <c r="G23" s="7">
        <f t="shared" ref="G23:G29" si="2">D23*C23</f>
        <v>110</v>
      </c>
      <c r="H23" s="5">
        <f t="shared" ref="H23:H29" si="3">LN(B23)</f>
        <v>5.8861040314501558</v>
      </c>
      <c r="I23" s="7">
        <f t="shared" ref="I23:I29" si="4">D23*H23</f>
        <v>5.8861040314501558</v>
      </c>
    </row>
    <row r="24" spans="1:12" x14ac:dyDescent="0.25">
      <c r="A24" s="5">
        <v>1982</v>
      </c>
      <c r="B24" s="6">
        <v>362</v>
      </c>
      <c r="C24" s="6">
        <v>118</v>
      </c>
      <c r="D24" s="6">
        <v>2</v>
      </c>
      <c r="E24" s="6">
        <f t="shared" si="0"/>
        <v>4</v>
      </c>
      <c r="F24" s="6">
        <f t="shared" si="1"/>
        <v>724</v>
      </c>
      <c r="G24" s="7">
        <f t="shared" si="2"/>
        <v>236</v>
      </c>
      <c r="H24" s="5">
        <f t="shared" si="3"/>
        <v>5.8916442118257715</v>
      </c>
      <c r="I24" s="7">
        <f t="shared" si="4"/>
        <v>11.783288423651543</v>
      </c>
    </row>
    <row r="25" spans="1:12" x14ac:dyDescent="0.25">
      <c r="A25" s="5">
        <v>1983</v>
      </c>
      <c r="B25" s="6">
        <v>370</v>
      </c>
      <c r="C25" s="6">
        <v>121</v>
      </c>
      <c r="D25" s="6">
        <v>3</v>
      </c>
      <c r="E25" s="6">
        <f t="shared" si="0"/>
        <v>9</v>
      </c>
      <c r="F25" s="6">
        <f t="shared" si="1"/>
        <v>1110</v>
      </c>
      <c r="G25" s="7">
        <f t="shared" si="2"/>
        <v>363</v>
      </c>
      <c r="H25" s="5">
        <f t="shared" si="3"/>
        <v>5.9135030056382698</v>
      </c>
      <c r="I25" s="7">
        <f t="shared" si="4"/>
        <v>17.74050901691481</v>
      </c>
    </row>
    <row r="26" spans="1:12" x14ac:dyDescent="0.25">
      <c r="A26" s="5">
        <v>1984</v>
      </c>
      <c r="B26" s="6">
        <v>364</v>
      </c>
      <c r="C26" s="6">
        <v>131</v>
      </c>
      <c r="D26" s="6">
        <v>4</v>
      </c>
      <c r="E26" s="6">
        <f t="shared" si="0"/>
        <v>16</v>
      </c>
      <c r="F26" s="6">
        <f t="shared" si="1"/>
        <v>1456</v>
      </c>
      <c r="G26" s="7">
        <f t="shared" si="2"/>
        <v>524</v>
      </c>
      <c r="H26" s="5">
        <f t="shared" si="3"/>
        <v>5.8971538676367405</v>
      </c>
      <c r="I26" s="7">
        <f t="shared" si="4"/>
        <v>23.588615470546962</v>
      </c>
    </row>
    <row r="27" spans="1:12" x14ac:dyDescent="0.25">
      <c r="A27" s="5">
        <v>1985</v>
      </c>
      <c r="B27" s="6">
        <v>365</v>
      </c>
      <c r="C27" s="6">
        <v>128</v>
      </c>
      <c r="D27" s="6">
        <v>5</v>
      </c>
      <c r="E27" s="6">
        <f t="shared" si="0"/>
        <v>25</v>
      </c>
      <c r="F27" s="6">
        <f t="shared" si="1"/>
        <v>1825</v>
      </c>
      <c r="G27" s="7">
        <f t="shared" si="2"/>
        <v>640</v>
      </c>
      <c r="H27" s="5">
        <f t="shared" si="3"/>
        <v>5.8998973535824915</v>
      </c>
      <c r="I27" s="7">
        <f t="shared" si="4"/>
        <v>29.499486767912458</v>
      </c>
    </row>
    <row r="28" spans="1:12" x14ac:dyDescent="0.25">
      <c r="A28" s="5">
        <v>1986</v>
      </c>
      <c r="B28" s="6">
        <v>372</v>
      </c>
      <c r="C28" s="6">
        <v>122</v>
      </c>
      <c r="D28" s="6">
        <v>6</v>
      </c>
      <c r="E28" s="6">
        <f t="shared" si="0"/>
        <v>36</v>
      </c>
      <c r="F28" s="6">
        <f t="shared" si="1"/>
        <v>2232</v>
      </c>
      <c r="G28" s="7">
        <f t="shared" si="2"/>
        <v>732</v>
      </c>
      <c r="H28" s="5">
        <f t="shared" si="3"/>
        <v>5.9188938542731462</v>
      </c>
      <c r="I28" s="7">
        <f t="shared" si="4"/>
        <v>35.513363125638875</v>
      </c>
    </row>
    <row r="29" spans="1:12" x14ac:dyDescent="0.25">
      <c r="A29" s="8">
        <v>1987</v>
      </c>
      <c r="B29" s="9">
        <v>383</v>
      </c>
      <c r="C29" s="9">
        <v>130</v>
      </c>
      <c r="D29" s="9">
        <v>7</v>
      </c>
      <c r="E29" s="9">
        <f t="shared" si="0"/>
        <v>49</v>
      </c>
      <c r="F29" s="9">
        <f t="shared" si="1"/>
        <v>2681</v>
      </c>
      <c r="G29" s="10">
        <f t="shared" si="2"/>
        <v>910</v>
      </c>
      <c r="H29" s="8">
        <f t="shared" si="3"/>
        <v>5.9480349891806457</v>
      </c>
      <c r="I29" s="10">
        <f t="shared" si="4"/>
        <v>41.636244924264517</v>
      </c>
    </row>
    <row r="30" spans="1:12" x14ac:dyDescent="0.25">
      <c r="A30" t="s">
        <v>9</v>
      </c>
      <c r="B30">
        <f>SUM(B22:B29)</f>
        <v>2938</v>
      </c>
      <c r="C30">
        <f t="shared" ref="C30:F30" si="5">SUM(C22:C29)</f>
        <v>956</v>
      </c>
      <c r="D30">
        <f t="shared" si="5"/>
        <v>28</v>
      </c>
      <c r="E30">
        <f t="shared" si="5"/>
        <v>140</v>
      </c>
      <c r="F30">
        <f t="shared" si="5"/>
        <v>10388</v>
      </c>
      <c r="G30">
        <f>SUM(G22:G29)</f>
        <v>3515</v>
      </c>
      <c r="H30">
        <f>SUM(H22:H29)</f>
        <v>47.246875525412989</v>
      </c>
      <c r="I30">
        <f>SUM(I22:I29)</f>
        <v>165.64761176037933</v>
      </c>
    </row>
    <row r="32" spans="1:12" x14ac:dyDescent="0.25">
      <c r="A32" s="12" t="s">
        <v>11</v>
      </c>
      <c r="B32" s="13">
        <f>(B30*E30-D30*F30)/(L22*E30-D30^2)</f>
        <v>358.5</v>
      </c>
      <c r="I32" s="21" t="s">
        <v>18</v>
      </c>
      <c r="J32" s="24">
        <f>(C30*E30-D30*G30)/(L22*E30-D30^2)</f>
        <v>105.41666666666667</v>
      </c>
    </row>
    <row r="33" spans="1:12" x14ac:dyDescent="0.25">
      <c r="A33" s="14" t="s">
        <v>12</v>
      </c>
      <c r="B33" s="15">
        <f>(L22*F30-B30*D30)/(L22*E30-D30^2)</f>
        <v>2.5</v>
      </c>
      <c r="I33" s="23" t="s">
        <v>19</v>
      </c>
      <c r="J33" s="25">
        <f>(L22*G30-C30*D30)/(L22*E30-D30^2)</f>
        <v>4.0238095238095237</v>
      </c>
    </row>
    <row r="35" spans="1:12" x14ac:dyDescent="0.25">
      <c r="A35" s="29" t="s">
        <v>13</v>
      </c>
      <c r="B35" s="30"/>
      <c r="C35" s="16" t="s">
        <v>16</v>
      </c>
      <c r="I35" s="31" t="s">
        <v>20</v>
      </c>
      <c r="J35" s="32"/>
      <c r="K35" s="26" t="s">
        <v>16</v>
      </c>
    </row>
    <row r="36" spans="1:12" x14ac:dyDescent="0.25">
      <c r="A36" s="2">
        <v>1980</v>
      </c>
      <c r="B36" s="4">
        <f t="shared" ref="B36:B43" si="6">$B$32+$B$33*D22</f>
        <v>358.5</v>
      </c>
      <c r="C36" s="17">
        <f>(B22-B36)^2</f>
        <v>12.25</v>
      </c>
      <c r="I36" s="2">
        <v>1980</v>
      </c>
      <c r="J36" s="2">
        <f t="shared" ref="J36:J43" si="7">$J$32+$J$33*D22</f>
        <v>105.41666666666667</v>
      </c>
      <c r="K36" s="20">
        <f t="shared" ref="K36:K43" si="8">(C22-J36)^2</f>
        <v>88.6736111111112</v>
      </c>
    </row>
    <row r="37" spans="1:12" x14ac:dyDescent="0.25">
      <c r="A37" s="5">
        <v>1981</v>
      </c>
      <c r="B37" s="7">
        <f t="shared" si="6"/>
        <v>361</v>
      </c>
      <c r="C37" s="17">
        <f t="shared" ref="C37:C43" si="9">(B23-B37)^2</f>
        <v>1</v>
      </c>
      <c r="I37" s="5">
        <v>1981</v>
      </c>
      <c r="J37" s="5">
        <f t="shared" si="7"/>
        <v>109.44047619047619</v>
      </c>
      <c r="K37" s="17">
        <f t="shared" si="8"/>
        <v>0.31306689342403704</v>
      </c>
    </row>
    <row r="38" spans="1:12" x14ac:dyDescent="0.25">
      <c r="A38" s="5">
        <v>1982</v>
      </c>
      <c r="B38" s="7">
        <f t="shared" si="6"/>
        <v>363.5</v>
      </c>
      <c r="C38" s="17">
        <f t="shared" si="9"/>
        <v>2.25</v>
      </c>
      <c r="I38" s="5">
        <v>1982</v>
      </c>
      <c r="J38" s="5">
        <f t="shared" si="7"/>
        <v>113.46428571428572</v>
      </c>
      <c r="K38" s="17">
        <f t="shared" si="8"/>
        <v>20.57270408163258</v>
      </c>
    </row>
    <row r="39" spans="1:12" x14ac:dyDescent="0.25">
      <c r="A39" s="5">
        <v>1983</v>
      </c>
      <c r="B39" s="7">
        <f t="shared" si="6"/>
        <v>366</v>
      </c>
      <c r="C39" s="17">
        <f t="shared" si="9"/>
        <v>16</v>
      </c>
      <c r="I39" s="5">
        <v>1983</v>
      </c>
      <c r="J39" s="5">
        <f t="shared" si="7"/>
        <v>117.48809523809524</v>
      </c>
      <c r="K39" s="17">
        <f t="shared" si="8"/>
        <v>12.333475056689323</v>
      </c>
    </row>
    <row r="40" spans="1:12" x14ac:dyDescent="0.25">
      <c r="A40" s="5">
        <v>1984</v>
      </c>
      <c r="B40" s="7">
        <f t="shared" si="6"/>
        <v>368.5</v>
      </c>
      <c r="C40" s="17">
        <f t="shared" si="9"/>
        <v>20.25</v>
      </c>
      <c r="I40" s="5">
        <v>1984</v>
      </c>
      <c r="J40" s="5">
        <f t="shared" si="7"/>
        <v>121.51190476190476</v>
      </c>
      <c r="K40" s="17">
        <f t="shared" si="8"/>
        <v>90.023951247165584</v>
      </c>
    </row>
    <row r="41" spans="1:12" x14ac:dyDescent="0.25">
      <c r="A41" s="5">
        <v>1985</v>
      </c>
      <c r="B41" s="7">
        <f t="shared" si="6"/>
        <v>371</v>
      </c>
      <c r="C41" s="17">
        <f t="shared" si="9"/>
        <v>36</v>
      </c>
      <c r="I41" s="5">
        <v>1985</v>
      </c>
      <c r="J41" s="5">
        <f t="shared" si="7"/>
        <v>125.53571428571429</v>
      </c>
      <c r="K41" s="17">
        <f t="shared" si="8"/>
        <v>6.0727040816326232</v>
      </c>
    </row>
    <row r="42" spans="1:12" x14ac:dyDescent="0.25">
      <c r="A42" s="5">
        <v>1986</v>
      </c>
      <c r="B42" s="7">
        <f t="shared" si="6"/>
        <v>373.5</v>
      </c>
      <c r="C42" s="17">
        <f t="shared" si="9"/>
        <v>2.25</v>
      </c>
      <c r="I42" s="5">
        <v>1986</v>
      </c>
      <c r="J42" s="5">
        <f t="shared" si="7"/>
        <v>129.55952380952382</v>
      </c>
      <c r="K42" s="17">
        <f t="shared" si="8"/>
        <v>57.146400226757592</v>
      </c>
    </row>
    <row r="43" spans="1:12" x14ac:dyDescent="0.25">
      <c r="A43" s="8">
        <v>1987</v>
      </c>
      <c r="B43" s="10">
        <f t="shared" si="6"/>
        <v>376</v>
      </c>
      <c r="C43" s="17">
        <f t="shared" si="9"/>
        <v>49</v>
      </c>
      <c r="I43" s="8">
        <v>1987</v>
      </c>
      <c r="J43" s="8">
        <f t="shared" si="7"/>
        <v>133.58333333333334</v>
      </c>
      <c r="K43" s="18">
        <f t="shared" si="8"/>
        <v>12.840277777777846</v>
      </c>
    </row>
    <row r="45" spans="1:12" x14ac:dyDescent="0.25">
      <c r="A45" s="28" t="s">
        <v>15</v>
      </c>
      <c r="B45" s="28"/>
      <c r="C45" s="28"/>
      <c r="D45" s="19">
        <f>SUM(C36:C43)</f>
        <v>139</v>
      </c>
      <c r="I45" s="27" t="s">
        <v>15</v>
      </c>
      <c r="J45" s="27"/>
      <c r="K45" s="27"/>
      <c r="L45" s="22">
        <f>SUM(K36:K43)</f>
        <v>287.97619047619077</v>
      </c>
    </row>
  </sheetData>
  <mergeCells count="3">
    <mergeCell ref="A45:C45"/>
    <mergeCell ref="A35:B35"/>
    <mergeCell ref="I35:J35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</dc:creator>
  <cp:lastModifiedBy>miste</cp:lastModifiedBy>
  <dcterms:created xsi:type="dcterms:W3CDTF">2019-07-15T16:15:44Z</dcterms:created>
  <dcterms:modified xsi:type="dcterms:W3CDTF">2019-07-16T11:45:47Z</dcterms:modified>
</cp:coreProperties>
</file>