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iste\Dropbox\arbeit\Statistik\Aufgaben\"/>
    </mc:Choice>
  </mc:AlternateContent>
  <xr:revisionPtr revIDLastSave="0" documentId="13_ncr:1_{BCC9CA65-9DCC-4AA1-A51B-214249F44D1F}" xr6:coauthVersionLast="43" xr6:coauthVersionMax="43" xr10:uidLastSave="{00000000-0000-0000-0000-000000000000}"/>
  <bookViews>
    <workbookView xWindow="-120" yWindow="-120" windowWidth="29040" windowHeight="15840" xr2:uid="{94F819DA-CCAA-4684-A8B5-036AA473A426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4" i="1"/>
  <c r="N5" i="1"/>
  <c r="N6" i="1"/>
  <c r="N7" i="1"/>
  <c r="N8" i="1"/>
  <c r="N9" i="1"/>
  <c r="N10" i="1"/>
  <c r="N11" i="1"/>
  <c r="N12" i="1"/>
  <c r="N13" i="1"/>
  <c r="N14" i="1"/>
  <c r="N4" i="1"/>
  <c r="M5" i="1"/>
  <c r="M6" i="1"/>
  <c r="M7" i="1"/>
  <c r="M8" i="1"/>
  <c r="M9" i="1"/>
  <c r="M10" i="1"/>
  <c r="M11" i="1"/>
  <c r="M12" i="1"/>
  <c r="M13" i="1"/>
  <c r="M14" i="1"/>
  <c r="M4" i="1"/>
  <c r="M15" i="1" l="1"/>
  <c r="N15" i="1"/>
  <c r="O15" i="1"/>
  <c r="C15" i="1"/>
  <c r="D18" i="1" s="1"/>
  <c r="D15" i="1"/>
  <c r="E18" i="1" s="1"/>
  <c r="E15" i="1"/>
  <c r="F18" i="1" s="1"/>
  <c r="H4" i="1"/>
  <c r="H5" i="1"/>
  <c r="H6" i="1"/>
  <c r="H7" i="1"/>
  <c r="H8" i="1"/>
  <c r="H9" i="1"/>
  <c r="H10" i="1"/>
  <c r="H11" i="1"/>
  <c r="H12" i="1"/>
  <c r="H13" i="1"/>
  <c r="H14" i="1"/>
  <c r="L5" i="1"/>
  <c r="L6" i="1"/>
  <c r="L7" i="1"/>
  <c r="L8" i="1"/>
  <c r="L9" i="1"/>
  <c r="L10" i="1"/>
  <c r="L11" i="1"/>
  <c r="L12" i="1"/>
  <c r="L13" i="1"/>
  <c r="L14" i="1"/>
  <c r="L4" i="1"/>
  <c r="K5" i="1"/>
  <c r="K6" i="1"/>
  <c r="K7" i="1"/>
  <c r="K8" i="1"/>
  <c r="K9" i="1"/>
  <c r="K10" i="1"/>
  <c r="K11" i="1"/>
  <c r="K12" i="1"/>
  <c r="K13" i="1"/>
  <c r="K14" i="1"/>
  <c r="K4" i="1"/>
  <c r="J5" i="1"/>
  <c r="J6" i="1"/>
  <c r="J7" i="1"/>
  <c r="J8" i="1"/>
  <c r="J9" i="1"/>
  <c r="J10" i="1"/>
  <c r="J11" i="1"/>
  <c r="J12" i="1"/>
  <c r="J13" i="1"/>
  <c r="J14" i="1"/>
  <c r="J4" i="1"/>
  <c r="I4" i="1"/>
  <c r="I5" i="1"/>
  <c r="I6" i="1"/>
  <c r="I7" i="1"/>
  <c r="I8" i="1"/>
  <c r="I9" i="1"/>
  <c r="I10" i="1"/>
  <c r="I11" i="1"/>
  <c r="I12" i="1"/>
  <c r="I13" i="1"/>
  <c r="I14" i="1"/>
  <c r="F5" i="1"/>
  <c r="F6" i="1"/>
  <c r="F7" i="1"/>
  <c r="F8" i="1"/>
  <c r="F9" i="1"/>
  <c r="F10" i="1"/>
  <c r="F11" i="1"/>
  <c r="F12" i="1"/>
  <c r="F13" i="1"/>
  <c r="F14" i="1"/>
  <c r="F4" i="1"/>
  <c r="G5" i="1"/>
  <c r="G6" i="1"/>
  <c r="G7" i="1"/>
  <c r="G8" i="1"/>
  <c r="G9" i="1"/>
  <c r="G10" i="1"/>
  <c r="G11" i="1"/>
  <c r="G12" i="1"/>
  <c r="G13" i="1"/>
  <c r="G14" i="1"/>
  <c r="G4" i="1"/>
  <c r="B15" i="1"/>
  <c r="C18" i="1" s="1"/>
  <c r="F15" i="1" l="1"/>
  <c r="J15" i="1"/>
  <c r="L15" i="1"/>
  <c r="H15" i="1"/>
  <c r="G15" i="1"/>
  <c r="D31" i="1" s="1"/>
  <c r="D32" i="1" s="1"/>
  <c r="I15" i="1"/>
  <c r="K15" i="1"/>
  <c r="D21" i="1" l="1"/>
  <c r="D27" i="1" s="1"/>
  <c r="E31" i="1"/>
  <c r="E32" i="1" s="1"/>
  <c r="D22" i="1"/>
  <c r="D23" i="1" s="1"/>
  <c r="F31" i="1"/>
  <c r="F32" i="1" s="1"/>
  <c r="E21" i="1"/>
  <c r="E27" i="1" s="1"/>
  <c r="F22" i="1"/>
  <c r="F23" i="1" s="1"/>
  <c r="F21" i="1"/>
  <c r="F27" i="1" s="1"/>
  <c r="E22" i="1"/>
  <c r="E23" i="1" s="1"/>
</calcChain>
</file>

<file path=xl/sharedStrings.xml><?xml version="1.0" encoding="utf-8"?>
<sst xmlns="http://schemas.openxmlformats.org/spreadsheetml/2006/main" count="47" uniqueCount="41">
  <si>
    <t>yi</t>
  </si>
  <si>
    <t>xi1</t>
  </si>
  <si>
    <t>xi2</t>
  </si>
  <si>
    <t>xi3</t>
  </si>
  <si>
    <t>yi*xi3</t>
  </si>
  <si>
    <t>yi*xi2</t>
  </si>
  <si>
    <t>(xi1)^2</t>
  </si>
  <si>
    <t>(xi2)^2</t>
  </si>
  <si>
    <t>(xi3)^2</t>
  </si>
  <si>
    <t>(yi)^2</t>
  </si>
  <si>
    <t>yi*xi1</t>
  </si>
  <si>
    <t>Dur xi1</t>
  </si>
  <si>
    <t>Dur xi2</t>
  </si>
  <si>
    <t>Dur xi3</t>
  </si>
  <si>
    <t>Dur yi</t>
  </si>
  <si>
    <t>a)</t>
  </si>
  <si>
    <t>b)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</si>
  <si>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xy</t>
    </r>
  </si>
  <si>
    <t>zwichen 0 und 1</t>
  </si>
  <si>
    <t>xi1*xi2</t>
  </si>
  <si>
    <t>xi1*xi3</t>
  </si>
  <si>
    <t>xi2*xi3</t>
  </si>
  <si>
    <t>xi1 und xi2</t>
  </si>
  <si>
    <t>xi1 und xi3</t>
  </si>
  <si>
    <t>xi2 und xi3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</si>
  <si>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xij</t>
    </r>
  </si>
  <si>
    <t>rxij</t>
  </si>
  <si>
    <t>rxiy</t>
  </si>
  <si>
    <t>Bestimmtheitsmaß =</t>
  </si>
  <si>
    <t xml:space="preserve">Korrelationskoeffizient = </t>
  </si>
  <si>
    <t>Durchschnitte</t>
  </si>
  <si>
    <t>Steigung (b1)</t>
  </si>
  <si>
    <t>Achsenabschnitt (b0)</t>
  </si>
  <si>
    <t>Hier werden die Bestimmtheitsmaße zwischen den einzelnen x-Werten angezeigt</t>
  </si>
  <si>
    <t>Hier werden die Korrelationskoeffizienten zwischen y und den jeweiligen x-Werten angezeigt</t>
  </si>
  <si>
    <t>Summen</t>
  </si>
  <si>
    <t>n =</t>
  </si>
  <si>
    <t>Firmen\Variable</t>
  </si>
  <si>
    <t>Querschnittsanalyse</t>
  </si>
  <si>
    <t>zwischen 0 und 1</t>
  </si>
  <si>
    <t>zwischen -1 und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</si>
</sst>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&quot; &quot;"/>
    <numFmt numFmtId="165" formatCode="#,##0.00&quot; &quot;"/>
    <numFmt numFmtId="166" formatCode="#,##0.0000&quot; &quot;"/>
  </numFmts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4" xfId="0" applyFill="1" applyBorder="1" applyAlignment="1"/>
    <xf numFmtId="0" fontId="0" fillId="0" borderId="0" xfId="0" applyBorder="1" applyAlignment="1"/>
    <xf numFmtId="0" fontId="0" fillId="4" borderId="0" xfId="0" applyFill="1" applyBorder="1"/>
    <xf numFmtId="0" fontId="0" fillId="4" borderId="5" xfId="0" applyFill="1" applyBorder="1"/>
    <xf numFmtId="0" fontId="0" fillId="4" borderId="6" xfId="0" applyFill="1" applyBorder="1" applyAlignment="1"/>
    <xf numFmtId="0" fontId="0" fillId="0" borderId="7" xfId="0" applyBorder="1" applyAlignment="1"/>
    <xf numFmtId="0" fontId="0" fillId="4" borderId="7" xfId="0" applyFill="1" applyBorder="1"/>
    <xf numFmtId="0" fontId="0" fillId="4" borderId="8" xfId="0" applyFill="1" applyBorder="1"/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0" fillId="2" borderId="7" xfId="0" applyNumberFormat="1" applyFill="1" applyBorder="1"/>
    <xf numFmtId="165" fontId="0" fillId="2" borderId="8" xfId="0" applyNumberFormat="1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9" xfId="0" applyFill="1" applyBorder="1"/>
    <xf numFmtId="0" fontId="0" fillId="6" borderId="14" xfId="0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0" xfId="0" applyFill="1" applyBorder="1" applyAlignment="1"/>
    <xf numFmtId="0" fontId="0" fillId="4" borderId="7" xfId="0" applyFill="1" applyBorder="1" applyAlignment="1"/>
    <xf numFmtId="0" fontId="2" fillId="6" borderId="1" xfId="0" applyFont="1" applyFill="1" applyBorder="1" applyAlignment="1"/>
    <xf numFmtId="0" fontId="2" fillId="6" borderId="2" xfId="0" applyFont="1" applyFill="1" applyBorder="1" applyAlignment="1"/>
    <xf numFmtId="0" fontId="2" fillId="6" borderId="3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0" fillId="2" borderId="11" xfId="0" applyNumberFormat="1" applyFill="1" applyBorder="1"/>
    <xf numFmtId="165" fontId="0" fillId="2" borderId="10" xfId="0" applyNumberFormat="1" applyFill="1" applyBorder="1"/>
    <xf numFmtId="165" fontId="0" fillId="2" borderId="11" xfId="0" applyNumberFormat="1" applyFill="1" applyBorder="1"/>
    <xf numFmtId="165" fontId="0" fillId="2" borderId="12" xfId="0" applyNumberFormat="1" applyFill="1" applyBorder="1"/>
    <xf numFmtId="164" fontId="0" fillId="2" borderId="10" xfId="0" applyNumberFormat="1" applyFill="1" applyBorder="1"/>
    <xf numFmtId="164" fontId="0" fillId="2" borderId="12" xfId="0" applyNumberFormat="1" applyFill="1" applyBorder="1"/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166" fontId="0" fillId="3" borderId="14" xfId="0" applyNumberFormat="1" applyFill="1" applyBorder="1"/>
    <xf numFmtId="166" fontId="0" fillId="3" borderId="0" xfId="0" applyNumberFormat="1" applyFill="1" applyBorder="1"/>
    <xf numFmtId="166" fontId="0" fillId="3" borderId="15" xfId="0" applyNumberFormat="1" applyFill="1" applyBorder="1"/>
    <xf numFmtId="166" fontId="0" fillId="3" borderId="7" xfId="0" applyNumberFormat="1" applyFill="1" applyBorder="1"/>
    <xf numFmtId="166" fontId="0" fillId="3" borderId="13" xfId="0" applyNumberFormat="1" applyFill="1" applyBorder="1"/>
    <xf numFmtId="166" fontId="0" fillId="5" borderId="9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3FB0-5592-4144-BD04-5DDABE9298F7}">
  <dimension ref="A1:O33"/>
  <sheetViews>
    <sheetView tabSelected="1" zoomScaleNormal="100" workbookViewId="0">
      <selection activeCell="L23" sqref="L23"/>
    </sheetView>
  </sheetViews>
  <sheetFormatPr baseColWidth="10" defaultRowHeight="15" x14ac:dyDescent="0.25"/>
  <cols>
    <col min="2" max="2" width="15.5703125" bestFit="1" customWidth="1"/>
    <col min="10" max="10" width="11.5703125" customWidth="1"/>
    <col min="11" max="11" width="13.42578125" bestFit="1" customWidth="1"/>
  </cols>
  <sheetData>
    <row r="1" spans="1:15" ht="18.75" x14ac:dyDescent="0.3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15.75" thickBot="1" x14ac:dyDescent="0.3">
      <c r="A2" s="4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</row>
    <row r="3" spans="1:15" ht="15.75" thickBot="1" x14ac:dyDescent="0.3">
      <c r="A3" s="33" t="s">
        <v>37</v>
      </c>
      <c r="B3" s="30" t="s">
        <v>0</v>
      </c>
      <c r="C3" s="31" t="s">
        <v>1</v>
      </c>
      <c r="D3" s="31" t="s">
        <v>2</v>
      </c>
      <c r="E3" s="32" t="s">
        <v>3</v>
      </c>
      <c r="F3" s="30" t="s">
        <v>9</v>
      </c>
      <c r="G3" s="31" t="s">
        <v>6</v>
      </c>
      <c r="H3" s="31" t="s">
        <v>7</v>
      </c>
      <c r="I3" s="32" t="s">
        <v>8</v>
      </c>
      <c r="J3" s="30" t="s">
        <v>10</v>
      </c>
      <c r="K3" s="31" t="s">
        <v>5</v>
      </c>
      <c r="L3" s="32" t="s">
        <v>4</v>
      </c>
      <c r="M3" s="30" t="s">
        <v>19</v>
      </c>
      <c r="N3" s="31" t="s">
        <v>20</v>
      </c>
      <c r="O3" s="32" t="s">
        <v>21</v>
      </c>
    </row>
    <row r="4" spans="1:15" ht="15" customHeight="1" x14ac:dyDescent="0.25">
      <c r="A4" s="34">
        <v>1</v>
      </c>
      <c r="B4" s="19">
        <v>12.6</v>
      </c>
      <c r="C4" s="20">
        <v>117</v>
      </c>
      <c r="D4" s="20">
        <v>84.5</v>
      </c>
      <c r="E4" s="21">
        <v>3.1</v>
      </c>
      <c r="F4" s="22">
        <f>B4*B4</f>
        <v>158.76</v>
      </c>
      <c r="G4" s="23">
        <f>C4*C4</f>
        <v>13689</v>
      </c>
      <c r="H4" s="23">
        <f>D4*D4</f>
        <v>7140.25</v>
      </c>
      <c r="I4" s="24">
        <f>E4*E4</f>
        <v>9.6100000000000012</v>
      </c>
      <c r="J4" s="22">
        <f>B4*C4</f>
        <v>1474.2</v>
      </c>
      <c r="K4" s="23">
        <f>B4*D4</f>
        <v>1064.7</v>
      </c>
      <c r="L4" s="24">
        <f>B4*E4</f>
        <v>39.06</v>
      </c>
      <c r="M4" s="22">
        <f>C4*D4</f>
        <v>9886.5</v>
      </c>
      <c r="N4" s="23">
        <f>C4*E4</f>
        <v>362.7</v>
      </c>
      <c r="O4" s="24">
        <f>D4*E4</f>
        <v>261.95</v>
      </c>
    </row>
    <row r="5" spans="1:15" x14ac:dyDescent="0.25">
      <c r="A5" s="34">
        <v>2</v>
      </c>
      <c r="B5" s="19">
        <v>13.1</v>
      </c>
      <c r="C5" s="20">
        <v>126.3</v>
      </c>
      <c r="D5" s="20">
        <v>89.7</v>
      </c>
      <c r="E5" s="21">
        <v>3.6</v>
      </c>
      <c r="F5" s="22">
        <f t="shared" ref="F5:F14" si="0">B5*B5</f>
        <v>171.60999999999999</v>
      </c>
      <c r="G5" s="23">
        <f t="shared" ref="G5:G14" si="1">C5*C5</f>
        <v>15951.689999999999</v>
      </c>
      <c r="H5" s="23">
        <f t="shared" ref="H5:H14" si="2">D5*D5</f>
        <v>8046.09</v>
      </c>
      <c r="I5" s="24">
        <f t="shared" ref="I5:I14" si="3">E5*E5</f>
        <v>12.96</v>
      </c>
      <c r="J5" s="22">
        <f t="shared" ref="J5:J14" si="4">B5*C5</f>
        <v>1654.53</v>
      </c>
      <c r="K5" s="23">
        <f t="shared" ref="K5:K14" si="5">B5*D5</f>
        <v>1175.07</v>
      </c>
      <c r="L5" s="24">
        <f t="shared" ref="L5:L14" si="6">B5*E5</f>
        <v>47.16</v>
      </c>
      <c r="M5" s="22">
        <f t="shared" ref="M5:M14" si="7">C5*D5</f>
        <v>11329.11</v>
      </c>
      <c r="N5" s="23">
        <f t="shared" ref="N5:N14" si="8">C5*E5</f>
        <v>454.68</v>
      </c>
      <c r="O5" s="24">
        <f t="shared" ref="O5:O14" si="9">D5*E5</f>
        <v>322.92</v>
      </c>
    </row>
    <row r="6" spans="1:15" x14ac:dyDescent="0.25">
      <c r="A6" s="34">
        <v>3</v>
      </c>
      <c r="B6" s="19">
        <v>15.1</v>
      </c>
      <c r="C6" s="20">
        <v>134.4</v>
      </c>
      <c r="D6" s="20">
        <v>96.2</v>
      </c>
      <c r="E6" s="21">
        <v>2.2999999999999998</v>
      </c>
      <c r="F6" s="22">
        <f t="shared" si="0"/>
        <v>228.01</v>
      </c>
      <c r="G6" s="23">
        <f t="shared" si="1"/>
        <v>18063.36</v>
      </c>
      <c r="H6" s="23">
        <f t="shared" si="2"/>
        <v>9254.44</v>
      </c>
      <c r="I6" s="24">
        <f t="shared" si="3"/>
        <v>5.2899999999999991</v>
      </c>
      <c r="J6" s="22">
        <f t="shared" si="4"/>
        <v>2029.44</v>
      </c>
      <c r="K6" s="23">
        <f t="shared" si="5"/>
        <v>1452.6200000000001</v>
      </c>
      <c r="L6" s="24">
        <f t="shared" si="6"/>
        <v>34.729999999999997</v>
      </c>
      <c r="M6" s="22">
        <f t="shared" si="7"/>
        <v>12929.28</v>
      </c>
      <c r="N6" s="23">
        <f t="shared" si="8"/>
        <v>309.12</v>
      </c>
      <c r="O6" s="24">
        <f t="shared" si="9"/>
        <v>221.26</v>
      </c>
    </row>
    <row r="7" spans="1:15" x14ac:dyDescent="0.25">
      <c r="A7" s="34">
        <v>4</v>
      </c>
      <c r="B7" s="19">
        <v>15.1</v>
      </c>
      <c r="C7" s="20">
        <v>137.5</v>
      </c>
      <c r="D7" s="20">
        <v>99.1</v>
      </c>
      <c r="E7" s="21">
        <v>2.2999999999999998</v>
      </c>
      <c r="F7" s="22">
        <f t="shared" si="0"/>
        <v>228.01</v>
      </c>
      <c r="G7" s="23">
        <f t="shared" si="1"/>
        <v>18906.25</v>
      </c>
      <c r="H7" s="23">
        <f t="shared" si="2"/>
        <v>9820.81</v>
      </c>
      <c r="I7" s="24">
        <f t="shared" si="3"/>
        <v>5.2899999999999991</v>
      </c>
      <c r="J7" s="22">
        <f t="shared" si="4"/>
        <v>2076.25</v>
      </c>
      <c r="K7" s="23">
        <f t="shared" si="5"/>
        <v>1496.4099999999999</v>
      </c>
      <c r="L7" s="24">
        <f t="shared" si="6"/>
        <v>34.729999999999997</v>
      </c>
      <c r="M7" s="22">
        <f t="shared" si="7"/>
        <v>13626.25</v>
      </c>
      <c r="N7" s="23">
        <f t="shared" si="8"/>
        <v>316.25</v>
      </c>
      <c r="O7" s="24">
        <f t="shared" si="9"/>
        <v>227.92999999999998</v>
      </c>
    </row>
    <row r="8" spans="1:15" x14ac:dyDescent="0.25">
      <c r="A8" s="34">
        <v>5</v>
      </c>
      <c r="B8" s="19">
        <v>14.9</v>
      </c>
      <c r="C8" s="20">
        <v>141.69999999999999</v>
      </c>
      <c r="D8" s="20">
        <v>103.2</v>
      </c>
      <c r="E8" s="21">
        <v>0.9</v>
      </c>
      <c r="F8" s="22">
        <f t="shared" si="0"/>
        <v>222.01000000000002</v>
      </c>
      <c r="G8" s="23">
        <f t="shared" si="1"/>
        <v>20078.889999999996</v>
      </c>
      <c r="H8" s="23">
        <f t="shared" si="2"/>
        <v>10650.24</v>
      </c>
      <c r="I8" s="24">
        <f t="shared" si="3"/>
        <v>0.81</v>
      </c>
      <c r="J8" s="22">
        <f t="shared" si="4"/>
        <v>2111.33</v>
      </c>
      <c r="K8" s="23">
        <f t="shared" si="5"/>
        <v>1537.68</v>
      </c>
      <c r="L8" s="24">
        <f t="shared" si="6"/>
        <v>13.41</v>
      </c>
      <c r="M8" s="22">
        <f t="shared" si="7"/>
        <v>14623.439999999999</v>
      </c>
      <c r="N8" s="23">
        <f t="shared" si="8"/>
        <v>127.52999999999999</v>
      </c>
      <c r="O8" s="24">
        <f t="shared" si="9"/>
        <v>92.88000000000001</v>
      </c>
    </row>
    <row r="9" spans="1:15" x14ac:dyDescent="0.25">
      <c r="A9" s="34">
        <v>6</v>
      </c>
      <c r="B9" s="19">
        <v>16.100000000000001</v>
      </c>
      <c r="C9" s="20">
        <v>149.4</v>
      </c>
      <c r="D9" s="20">
        <v>107.5</v>
      </c>
      <c r="E9" s="21">
        <v>2.1</v>
      </c>
      <c r="F9" s="22">
        <f t="shared" si="0"/>
        <v>259.21000000000004</v>
      </c>
      <c r="G9" s="23">
        <f t="shared" si="1"/>
        <v>22320.36</v>
      </c>
      <c r="H9" s="23">
        <f t="shared" si="2"/>
        <v>11556.25</v>
      </c>
      <c r="I9" s="24">
        <f t="shared" si="3"/>
        <v>4.41</v>
      </c>
      <c r="J9" s="22">
        <f t="shared" si="4"/>
        <v>2405.34</v>
      </c>
      <c r="K9" s="23">
        <f t="shared" si="5"/>
        <v>1730.7500000000002</v>
      </c>
      <c r="L9" s="24">
        <f t="shared" si="6"/>
        <v>33.81</v>
      </c>
      <c r="M9" s="22">
        <f t="shared" si="7"/>
        <v>16060.5</v>
      </c>
      <c r="N9" s="23">
        <f t="shared" si="8"/>
        <v>313.74</v>
      </c>
      <c r="O9" s="24">
        <f t="shared" si="9"/>
        <v>225.75</v>
      </c>
    </row>
    <row r="10" spans="1:15" x14ac:dyDescent="0.25">
      <c r="A10" s="34">
        <v>7</v>
      </c>
      <c r="B10" s="19">
        <v>17.899999999999999</v>
      </c>
      <c r="C10" s="20">
        <v>158.4</v>
      </c>
      <c r="D10" s="20">
        <v>114.1</v>
      </c>
      <c r="E10" s="21">
        <v>1.5</v>
      </c>
      <c r="F10" s="22">
        <f t="shared" si="0"/>
        <v>320.40999999999997</v>
      </c>
      <c r="G10" s="23">
        <f t="shared" si="1"/>
        <v>25090.560000000001</v>
      </c>
      <c r="H10" s="23">
        <f t="shared" si="2"/>
        <v>13018.81</v>
      </c>
      <c r="I10" s="24">
        <f t="shared" si="3"/>
        <v>2.25</v>
      </c>
      <c r="J10" s="22">
        <f t="shared" si="4"/>
        <v>2835.3599999999997</v>
      </c>
      <c r="K10" s="23">
        <f t="shared" si="5"/>
        <v>2042.3899999999996</v>
      </c>
      <c r="L10" s="24">
        <f t="shared" si="6"/>
        <v>26.849999999999998</v>
      </c>
      <c r="M10" s="22">
        <f t="shared" si="7"/>
        <v>18073.439999999999</v>
      </c>
      <c r="N10" s="23">
        <f t="shared" si="8"/>
        <v>237.60000000000002</v>
      </c>
      <c r="O10" s="24">
        <f t="shared" si="9"/>
        <v>171.14999999999998</v>
      </c>
    </row>
    <row r="11" spans="1:15" x14ac:dyDescent="0.25">
      <c r="A11" s="34">
        <v>8</v>
      </c>
      <c r="B11" s="19">
        <v>21</v>
      </c>
      <c r="C11" s="20">
        <v>166.5</v>
      </c>
      <c r="D11" s="20">
        <v>120.4</v>
      </c>
      <c r="E11" s="21">
        <v>3.8</v>
      </c>
      <c r="F11" s="22">
        <f t="shared" si="0"/>
        <v>441</v>
      </c>
      <c r="G11" s="23">
        <f t="shared" si="1"/>
        <v>27722.25</v>
      </c>
      <c r="H11" s="23">
        <f t="shared" si="2"/>
        <v>14496.160000000002</v>
      </c>
      <c r="I11" s="24">
        <f t="shared" si="3"/>
        <v>14.44</v>
      </c>
      <c r="J11" s="22">
        <f t="shared" si="4"/>
        <v>3496.5</v>
      </c>
      <c r="K11" s="23">
        <f t="shared" si="5"/>
        <v>2528.4</v>
      </c>
      <c r="L11" s="24">
        <f t="shared" si="6"/>
        <v>79.8</v>
      </c>
      <c r="M11" s="22">
        <f t="shared" si="7"/>
        <v>20046.600000000002</v>
      </c>
      <c r="N11" s="23">
        <f t="shared" si="8"/>
        <v>632.69999999999993</v>
      </c>
      <c r="O11" s="24">
        <f t="shared" si="9"/>
        <v>457.52</v>
      </c>
    </row>
    <row r="12" spans="1:15" x14ac:dyDescent="0.25">
      <c r="A12" s="34">
        <v>9</v>
      </c>
      <c r="B12" s="19">
        <v>22.3</v>
      </c>
      <c r="C12" s="20">
        <v>177.1</v>
      </c>
      <c r="D12" s="20">
        <v>126.8</v>
      </c>
      <c r="E12" s="21">
        <v>3.6</v>
      </c>
      <c r="F12" s="22">
        <f t="shared" si="0"/>
        <v>497.29</v>
      </c>
      <c r="G12" s="23">
        <f t="shared" si="1"/>
        <v>31364.409999999996</v>
      </c>
      <c r="H12" s="23">
        <f t="shared" si="2"/>
        <v>16078.24</v>
      </c>
      <c r="I12" s="24">
        <f t="shared" si="3"/>
        <v>12.96</v>
      </c>
      <c r="J12" s="22">
        <f t="shared" si="4"/>
        <v>3949.33</v>
      </c>
      <c r="K12" s="23">
        <f t="shared" si="5"/>
        <v>2827.64</v>
      </c>
      <c r="L12" s="24">
        <f t="shared" si="6"/>
        <v>80.28</v>
      </c>
      <c r="M12" s="22">
        <f t="shared" si="7"/>
        <v>22456.28</v>
      </c>
      <c r="N12" s="23">
        <f t="shared" si="8"/>
        <v>637.55999999999995</v>
      </c>
      <c r="O12" s="24">
        <f t="shared" si="9"/>
        <v>456.48</v>
      </c>
    </row>
    <row r="13" spans="1:15" x14ac:dyDescent="0.25">
      <c r="A13" s="34">
        <v>10</v>
      </c>
      <c r="B13" s="19">
        <v>21.9</v>
      </c>
      <c r="C13" s="20">
        <v>179.8</v>
      </c>
      <c r="D13" s="20">
        <v>127.2</v>
      </c>
      <c r="E13" s="21">
        <v>4.0999999999999996</v>
      </c>
      <c r="F13" s="22">
        <f t="shared" si="0"/>
        <v>479.60999999999996</v>
      </c>
      <c r="G13" s="23">
        <f t="shared" si="1"/>
        <v>32328.040000000005</v>
      </c>
      <c r="H13" s="23">
        <f t="shared" si="2"/>
        <v>16179.84</v>
      </c>
      <c r="I13" s="24">
        <f t="shared" si="3"/>
        <v>16.809999999999999</v>
      </c>
      <c r="J13" s="22">
        <f t="shared" si="4"/>
        <v>3937.62</v>
      </c>
      <c r="K13" s="23">
        <f t="shared" si="5"/>
        <v>2785.68</v>
      </c>
      <c r="L13" s="24">
        <f t="shared" si="6"/>
        <v>89.789999999999992</v>
      </c>
      <c r="M13" s="22">
        <f t="shared" si="7"/>
        <v>22870.560000000001</v>
      </c>
      <c r="N13" s="23">
        <f t="shared" si="8"/>
        <v>737.18</v>
      </c>
      <c r="O13" s="24">
        <f t="shared" si="9"/>
        <v>521.52</v>
      </c>
    </row>
    <row r="14" spans="1:15" ht="15.75" thickBot="1" x14ac:dyDescent="0.3">
      <c r="A14" s="34">
        <v>11</v>
      </c>
      <c r="B14" s="19">
        <v>21</v>
      </c>
      <c r="C14" s="20">
        <v>183.8</v>
      </c>
      <c r="D14" s="20">
        <v>128.69999999999999</v>
      </c>
      <c r="E14" s="21">
        <v>1.9</v>
      </c>
      <c r="F14" s="22">
        <f t="shared" si="0"/>
        <v>441</v>
      </c>
      <c r="G14" s="23">
        <f t="shared" si="1"/>
        <v>33782.44</v>
      </c>
      <c r="H14" s="23">
        <f t="shared" si="2"/>
        <v>16563.689999999999</v>
      </c>
      <c r="I14" s="24">
        <f t="shared" si="3"/>
        <v>3.61</v>
      </c>
      <c r="J14" s="22">
        <f t="shared" si="4"/>
        <v>3859.8</v>
      </c>
      <c r="K14" s="23">
        <f t="shared" si="5"/>
        <v>2702.7</v>
      </c>
      <c r="L14" s="24">
        <f t="shared" si="6"/>
        <v>39.9</v>
      </c>
      <c r="M14" s="22">
        <f t="shared" si="7"/>
        <v>23655.059999999998</v>
      </c>
      <c r="N14" s="23">
        <f t="shared" si="8"/>
        <v>349.22</v>
      </c>
      <c r="O14" s="24">
        <f t="shared" si="9"/>
        <v>244.52999999999997</v>
      </c>
    </row>
    <row r="15" spans="1:15" ht="15.75" thickBot="1" x14ac:dyDescent="0.3">
      <c r="A15" s="30" t="s">
        <v>35</v>
      </c>
      <c r="B15" s="49">
        <f>SUM(B4:B14)</f>
        <v>191.00000000000003</v>
      </c>
      <c r="C15" s="45">
        <f t="shared" ref="C15:O15" si="10">SUM(C4:C14)</f>
        <v>1671.8999999999999</v>
      </c>
      <c r="D15" s="45">
        <f t="shared" si="10"/>
        <v>1197.4000000000001</v>
      </c>
      <c r="E15" s="50">
        <f t="shared" si="10"/>
        <v>29.200000000000003</v>
      </c>
      <c r="F15" s="46">
        <f t="shared" si="10"/>
        <v>3446.92</v>
      </c>
      <c r="G15" s="47">
        <f t="shared" si="10"/>
        <v>259297.25000000003</v>
      </c>
      <c r="H15" s="47">
        <f t="shared" si="10"/>
        <v>132804.82</v>
      </c>
      <c r="I15" s="48">
        <f t="shared" si="10"/>
        <v>88.440000000000012</v>
      </c>
      <c r="J15" s="46">
        <f t="shared" si="10"/>
        <v>29829.699999999997</v>
      </c>
      <c r="K15" s="47">
        <f t="shared" si="10"/>
        <v>21344.04</v>
      </c>
      <c r="L15" s="48">
        <f t="shared" si="10"/>
        <v>519.51999999999987</v>
      </c>
      <c r="M15" s="46">
        <f t="shared" si="10"/>
        <v>185557.02000000002</v>
      </c>
      <c r="N15" s="47">
        <f t="shared" si="10"/>
        <v>4478.28</v>
      </c>
      <c r="O15" s="48">
        <f t="shared" si="10"/>
        <v>3203.8900000000003</v>
      </c>
    </row>
    <row r="16" spans="1:15" ht="15.75" thickBo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</row>
    <row r="17" spans="1:15" ht="15.75" thickBot="1" x14ac:dyDescent="0.3">
      <c r="A17" s="4"/>
      <c r="B17" s="35" t="s">
        <v>30</v>
      </c>
      <c r="C17" s="54" t="s">
        <v>14</v>
      </c>
      <c r="D17" s="55" t="s">
        <v>11</v>
      </c>
      <c r="E17" s="55" t="s">
        <v>12</v>
      </c>
      <c r="F17" s="56" t="s">
        <v>13</v>
      </c>
      <c r="G17" s="1"/>
      <c r="H17" s="1"/>
      <c r="I17" s="1"/>
      <c r="J17" s="1"/>
      <c r="K17" s="1"/>
      <c r="L17" s="1"/>
      <c r="M17" s="1"/>
      <c r="N17" s="1"/>
      <c r="O17" s="5"/>
    </row>
    <row r="18" spans="1:15" ht="15.75" thickBot="1" x14ac:dyDescent="0.3">
      <c r="A18" s="4"/>
      <c r="B18" s="36"/>
      <c r="C18" s="25">
        <f>B15/I18</f>
        <v>17.363636363636367</v>
      </c>
      <c r="D18" s="25">
        <f>C15/I18</f>
        <v>151.99090909090907</v>
      </c>
      <c r="E18" s="25">
        <f>D15/I18</f>
        <v>108.85454545454546</v>
      </c>
      <c r="F18" s="26">
        <f>E15/I18</f>
        <v>2.6545454545454548</v>
      </c>
      <c r="G18" s="1"/>
      <c r="H18" s="17" t="s">
        <v>36</v>
      </c>
      <c r="I18" s="18">
        <v>11</v>
      </c>
      <c r="J18" s="1"/>
      <c r="K18" s="1"/>
      <c r="L18" s="1"/>
      <c r="M18" s="1"/>
      <c r="N18" s="1"/>
      <c r="O18" s="5"/>
    </row>
    <row r="19" spans="1:15" ht="15.75" thickBot="1" x14ac:dyDescent="0.3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</row>
    <row r="20" spans="1:15" ht="15.75" thickBot="1" x14ac:dyDescent="0.3">
      <c r="A20" s="2"/>
      <c r="B20" s="3"/>
      <c r="C20" s="3"/>
      <c r="D20" s="27" t="s">
        <v>1</v>
      </c>
      <c r="E20" s="28" t="s">
        <v>2</v>
      </c>
      <c r="F20" s="29" t="s">
        <v>3</v>
      </c>
      <c r="G20" s="1"/>
      <c r="H20" s="1"/>
      <c r="I20" s="1"/>
      <c r="J20" s="1"/>
      <c r="K20" s="1"/>
      <c r="L20" s="1"/>
      <c r="M20" s="1"/>
      <c r="N20" s="1"/>
      <c r="O20" s="5"/>
    </row>
    <row r="21" spans="1:15" ht="17.25" x14ac:dyDescent="0.25">
      <c r="A21" s="9" t="s">
        <v>28</v>
      </c>
      <c r="B21" s="10"/>
      <c r="C21" s="11" t="s">
        <v>17</v>
      </c>
      <c r="D21" s="61">
        <f>($I$18*J15-C15*$B$15)^2/(($I$18*G15-(C15)^2)*($I$18*$F$15-($B$15)^2))</f>
        <v>0.94501058288836781</v>
      </c>
      <c r="E21" s="58">
        <f>($I$18*K15-D15*$B$15)^2/(($I$18*H15-(D15)^2)*($I$18*$F$15-($B$15)^2))</f>
        <v>0.95130211101570894</v>
      </c>
      <c r="F21" s="61">
        <f>($I$18*L15-E15*$B$15)^2/(($I$18*I15-(E15)^2)*($I$18*$F$15-($B$15)^2))</f>
        <v>0.10963243062851002</v>
      </c>
      <c r="G21" s="1"/>
      <c r="H21" s="11" t="s">
        <v>39</v>
      </c>
      <c r="I21" s="11"/>
      <c r="J21" s="11"/>
      <c r="K21" s="1"/>
      <c r="L21" s="1"/>
      <c r="M21" s="1"/>
      <c r="N21" s="1"/>
      <c r="O21" s="5"/>
    </row>
    <row r="22" spans="1:15" x14ac:dyDescent="0.25">
      <c r="A22" s="4"/>
      <c r="B22" s="37" t="s">
        <v>31</v>
      </c>
      <c r="C22" s="10"/>
      <c r="D22" s="57">
        <f>($I$18*J15-C15*$B$15)/($I$18*G15-(C15)^2)</f>
        <v>0.15422270096144566</v>
      </c>
      <c r="E22" s="58">
        <f>($I$18*K15-D15*$B$15)/($I$18*H15-(D15)^2)</f>
        <v>0.22450644718023086</v>
      </c>
      <c r="F22" s="57">
        <f>($I$18*L15-E15*$B$15)/($I$18*I15-(E15)^2)</f>
        <v>1.1440931780365797</v>
      </c>
      <c r="G22" s="1"/>
      <c r="H22" s="1"/>
      <c r="I22" s="1"/>
      <c r="J22" s="1"/>
      <c r="K22" s="1"/>
      <c r="L22" s="1"/>
      <c r="M22" s="1"/>
      <c r="N22" s="1"/>
      <c r="O22" s="5"/>
    </row>
    <row r="23" spans="1:15" ht="15.75" thickBot="1" x14ac:dyDescent="0.3">
      <c r="A23" s="6"/>
      <c r="B23" s="38" t="s">
        <v>32</v>
      </c>
      <c r="C23" s="14"/>
      <c r="D23" s="59">
        <f>$C$18-D22*D18</f>
        <v>-6.0768121579491776</v>
      </c>
      <c r="E23" s="60">
        <f>$C$18-E22*E18</f>
        <v>-7.0749108957825833</v>
      </c>
      <c r="F23" s="59">
        <f>$C$18-F22*F18</f>
        <v>14.326589018302901</v>
      </c>
      <c r="G23" s="1"/>
      <c r="H23" s="1"/>
      <c r="I23" s="1"/>
      <c r="J23" s="1"/>
      <c r="K23" s="1"/>
      <c r="L23" s="1"/>
      <c r="M23" s="1"/>
      <c r="N23" s="1"/>
      <c r="O23" s="5"/>
    </row>
    <row r="24" spans="1:15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</row>
    <row r="25" spans="1:15" ht="15.75" thickBot="1" x14ac:dyDescent="0.3">
      <c r="A25" s="4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</row>
    <row r="26" spans="1:15" ht="15.75" thickBot="1" x14ac:dyDescent="0.3">
      <c r="A26" s="39" t="s">
        <v>34</v>
      </c>
      <c r="B26" s="40"/>
      <c r="C26" s="40"/>
      <c r="D26" s="40"/>
      <c r="E26" s="40"/>
      <c r="F26" s="40"/>
      <c r="G26" s="40"/>
      <c r="H26" s="40"/>
      <c r="I26" s="40"/>
      <c r="J26" s="41"/>
      <c r="K26" s="1"/>
      <c r="L26" s="1"/>
      <c r="M26" s="1"/>
      <c r="N26" s="1"/>
      <c r="O26" s="5"/>
    </row>
    <row r="27" spans="1:15" ht="15.75" thickBot="1" x14ac:dyDescent="0.3">
      <c r="A27" s="13" t="s">
        <v>29</v>
      </c>
      <c r="B27" s="14"/>
      <c r="C27" s="15" t="s">
        <v>27</v>
      </c>
      <c r="D27" s="62">
        <f>(D21)^(1/2)</f>
        <v>0.97211654799636438</v>
      </c>
      <c r="E27" s="62">
        <f t="shared" ref="E27:F27" si="11">(E21)^(1/2)</f>
        <v>0.97534717460794895</v>
      </c>
      <c r="F27" s="62">
        <f t="shared" si="11"/>
        <v>0.3311078836701265</v>
      </c>
      <c r="G27" s="7"/>
      <c r="H27" s="15" t="s">
        <v>40</v>
      </c>
      <c r="I27" s="15"/>
      <c r="J27" s="16"/>
      <c r="K27" s="1"/>
      <c r="L27" s="1"/>
      <c r="M27" s="1"/>
      <c r="N27" s="1"/>
      <c r="O27" s="5"/>
    </row>
    <row r="28" spans="1:15" ht="15.75" thickBot="1" x14ac:dyDescent="0.3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</row>
    <row r="29" spans="1:15" ht="15.75" thickBot="1" x14ac:dyDescent="0.3">
      <c r="A29" s="42" t="s">
        <v>33</v>
      </c>
      <c r="B29" s="43"/>
      <c r="C29" s="43"/>
      <c r="D29" s="43"/>
      <c r="E29" s="43"/>
      <c r="F29" s="43"/>
      <c r="G29" s="43"/>
      <c r="H29" s="43"/>
      <c r="I29" s="43"/>
      <c r="J29" s="44"/>
      <c r="K29" s="1"/>
      <c r="L29" s="1"/>
      <c r="M29" s="1"/>
      <c r="N29" s="1"/>
      <c r="O29" s="5"/>
    </row>
    <row r="30" spans="1:15" ht="15.75" thickBot="1" x14ac:dyDescent="0.3">
      <c r="A30" s="4"/>
      <c r="B30" s="1"/>
      <c r="C30" s="1"/>
      <c r="D30" s="27" t="s">
        <v>22</v>
      </c>
      <c r="E30" s="33" t="s">
        <v>23</v>
      </c>
      <c r="F30" s="29" t="s">
        <v>24</v>
      </c>
      <c r="G30" s="1"/>
      <c r="H30" s="1"/>
      <c r="I30" s="1"/>
      <c r="J30" s="5"/>
      <c r="K30" s="1"/>
      <c r="L30" s="1"/>
      <c r="M30" s="1"/>
      <c r="N30" s="1"/>
      <c r="O30" s="5"/>
    </row>
    <row r="31" spans="1:15" ht="17.25" x14ac:dyDescent="0.25">
      <c r="A31" s="9" t="s">
        <v>28</v>
      </c>
      <c r="B31" s="10"/>
      <c r="C31" s="11" t="s">
        <v>25</v>
      </c>
      <c r="D31" s="61">
        <f>(I18*M15-C15*D15)^2/((I18*G15-(C15)^2)*(I18*H15-(D15)^2))</f>
        <v>0.99463880797157789</v>
      </c>
      <c r="E31" s="58">
        <f>(I18*N15-C15*E15)^2/((I18*G15-(C15)^2)*(I18*I15-(E15)^2))</f>
        <v>2.845282432877581E-2</v>
      </c>
      <c r="F31" s="61">
        <f>(I18*O15-D15*E15)^2/((I18*H15-(D15)^2)*(I18*I15-(E15)^2))</f>
        <v>2.3858964556364017E-2</v>
      </c>
      <c r="G31" s="1"/>
      <c r="H31" s="11" t="s">
        <v>18</v>
      </c>
      <c r="I31" s="11"/>
      <c r="J31" s="12"/>
      <c r="K31" s="1"/>
      <c r="L31" s="1"/>
      <c r="M31" s="1"/>
      <c r="N31" s="1"/>
      <c r="O31" s="5"/>
    </row>
    <row r="32" spans="1:15" ht="15.75" thickBot="1" x14ac:dyDescent="0.3">
      <c r="A32" s="13" t="s">
        <v>29</v>
      </c>
      <c r="B32" s="14"/>
      <c r="C32" s="15" t="s">
        <v>26</v>
      </c>
      <c r="D32" s="59">
        <f>(D31)^(1/2)</f>
        <v>0.9973158015250625</v>
      </c>
      <c r="E32" s="60">
        <f>(E31)^(1/2)</f>
        <v>0.16867965001379334</v>
      </c>
      <c r="F32" s="59">
        <f>(F31)^(1/2)</f>
        <v>0.15446347321086631</v>
      </c>
      <c r="G32" s="7"/>
      <c r="H32" s="15" t="s">
        <v>40</v>
      </c>
      <c r="I32" s="15"/>
      <c r="J32" s="16"/>
      <c r="K32" s="1"/>
      <c r="L32" s="1"/>
      <c r="M32" s="1"/>
      <c r="N32" s="1"/>
      <c r="O32" s="5"/>
    </row>
    <row r="33" spans="1:15" ht="15.75" thickBot="1" x14ac:dyDescent="0.3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</sheetData>
  <mergeCells count="10">
    <mergeCell ref="B17:B18"/>
    <mergeCell ref="A1:O1"/>
    <mergeCell ref="B22:C22"/>
    <mergeCell ref="B23:C23"/>
    <mergeCell ref="A21:B21"/>
    <mergeCell ref="A27:B27"/>
    <mergeCell ref="A31:B31"/>
    <mergeCell ref="A32:B32"/>
    <mergeCell ref="A29:J29"/>
    <mergeCell ref="A26:J2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miste</cp:lastModifiedBy>
  <cp:lastPrinted>2019-06-19T17:48:30Z</cp:lastPrinted>
  <dcterms:created xsi:type="dcterms:W3CDTF">2017-12-06T11:13:23Z</dcterms:created>
  <dcterms:modified xsi:type="dcterms:W3CDTF">2019-06-19T17:48:52Z</dcterms:modified>
</cp:coreProperties>
</file>