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616D3CF7-C4E8-47C7-9289-3141C4F312D2}" xr6:coauthVersionLast="41" xr6:coauthVersionMax="41" xr10:uidLastSave="{00000000-0000-0000-0000-000000000000}"/>
  <bookViews>
    <workbookView xWindow="-110" yWindow="-110" windowWidth="19420" windowHeight="10420" activeTab="3" xr2:uid="{00000000-000D-0000-FFFF-FFFF00000000}"/>
  </bookViews>
  <sheets>
    <sheet name="2-7_b" sheetId="4" r:id="rId1"/>
    <sheet name="2-7_c" sheetId="5" r:id="rId2"/>
    <sheet name="2-7_e" sheetId="8" r:id="rId3"/>
    <sheet name="2-17 e" sheetId="9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9" l="1"/>
  <c r="J4" i="5" l="1"/>
  <c r="K8" i="8"/>
  <c r="I4" i="8" l="1"/>
  <c r="J4" i="8" s="1"/>
  <c r="K4" i="8" s="1"/>
  <c r="I6" i="8"/>
  <c r="J6" i="8" s="1"/>
  <c r="I8" i="8"/>
  <c r="J8" i="8" s="1"/>
  <c r="I7" i="8"/>
  <c r="J7" i="8" s="1"/>
  <c r="I5" i="8"/>
  <c r="J5" i="8" s="1"/>
  <c r="J5" i="5"/>
  <c r="H5" i="5"/>
  <c r="H6" i="5"/>
  <c r="H7" i="5"/>
  <c r="H4" i="5"/>
  <c r="I5" i="4"/>
  <c r="I6" i="4"/>
  <c r="I7" i="4"/>
  <c r="I4" i="4"/>
  <c r="H8" i="4"/>
  <c r="H5" i="4"/>
  <c r="H6" i="4"/>
  <c r="H7" i="4"/>
  <c r="H4" i="4"/>
  <c r="J6" i="5" l="1"/>
  <c r="J7" i="5" s="1"/>
  <c r="K5" i="8"/>
  <c r="K6" i="8" s="1"/>
  <c r="K7" i="8" s="1"/>
  <c r="H8" i="5"/>
  <c r="I7" i="5" s="1"/>
  <c r="I6" i="5" l="1"/>
  <c r="I5" i="5"/>
  <c r="I4" i="5"/>
</calcChain>
</file>

<file path=xl/sharedStrings.xml><?xml version="1.0" encoding="utf-8"?>
<sst xmlns="http://schemas.openxmlformats.org/spreadsheetml/2006/main" count="194" uniqueCount="53">
  <si>
    <t>Martin</t>
  </si>
  <si>
    <t>VWL</t>
  </si>
  <si>
    <t>Ute</t>
  </si>
  <si>
    <t>Sozialwiss.</t>
  </si>
  <si>
    <t>Wilhelm</t>
  </si>
  <si>
    <t>BWL</t>
  </si>
  <si>
    <t>Kurt</t>
  </si>
  <si>
    <t>Sylvia</t>
  </si>
  <si>
    <t>Polit.Wiss.</t>
  </si>
  <si>
    <t>Elke</t>
  </si>
  <si>
    <t>Klaus</t>
  </si>
  <si>
    <t>Theo</t>
  </si>
  <si>
    <t>Jean</t>
  </si>
  <si>
    <t>Elvira</t>
  </si>
  <si>
    <t>Karl</t>
  </si>
  <si>
    <t>Andreas</t>
  </si>
  <si>
    <t>Thomas</t>
  </si>
  <si>
    <t>Chris</t>
  </si>
  <si>
    <t>Uwe</t>
  </si>
  <si>
    <t>Axel</t>
  </si>
  <si>
    <t>Maria</t>
  </si>
  <si>
    <t>Ruth</t>
  </si>
  <si>
    <t>B¨arbel</t>
  </si>
  <si>
    <t>Armin</t>
  </si>
  <si>
    <t>Christa</t>
  </si>
  <si>
    <t>Bernd</t>
  </si>
  <si>
    <t>Claudia</t>
  </si>
  <si>
    <t>Erich</t>
  </si>
  <si>
    <t>i</t>
  </si>
  <si>
    <t>Name</t>
  </si>
  <si>
    <t>Studiengang</t>
  </si>
  <si>
    <t>Anzahl Geschwister</t>
  </si>
  <si>
    <t>Einkommen</t>
  </si>
  <si>
    <t>Skala des Merkmals Studiengang:</t>
  </si>
  <si>
    <t>Nominal</t>
  </si>
  <si>
    <t>Absolute Häufigkeit :
( Anzahl Studis für jede Ausprägung )</t>
  </si>
  <si>
    <t>Relative Häufigkeit :
( Anteil Studis für jede Ausprägung )</t>
  </si>
  <si>
    <t>GESAMT</t>
  </si>
  <si>
    <t>Skala des Merkmals "Anzahl der Geschwister":</t>
  </si>
  <si>
    <t>Absolute skala; Diskret</t>
  </si>
  <si>
    <t>Empiriche Verteilungsfunktion an den Punkten ( 0, 1, 2, 3)</t>
  </si>
  <si>
    <t>Skala des Merkmals "Einkommen":</t>
  </si>
  <si>
    <t>verhältniss skaliert; "quasi-stetig"</t>
  </si>
  <si>
    <r>
      <t>Empiriche Verteilungsfunktion an den Punkten</t>
    </r>
    <r>
      <rPr>
        <b/>
        <sz val="11"/>
        <color theme="1"/>
        <rFont val="Calibri"/>
        <family val="2"/>
        <scheme val="minor"/>
      </rPr>
      <t xml:space="preserve"> an der Klassen Obergrenze</t>
    </r>
  </si>
  <si>
    <t xml:space="preserve">Klassen ( von … </t>
  </si>
  <si>
    <t>bis unter …</t>
  </si>
  <si>
    <t xml:space="preserve"> </t>
  </si>
  <si>
    <t>Min</t>
  </si>
  <si>
    <t>Max</t>
  </si>
  <si>
    <t>--&gt; Median</t>
  </si>
  <si>
    <t>0,25*25= 6,25 ( obere volle Zahl --&gt; 7)
--&gt; Unteres 25% Quantil</t>
  </si>
  <si>
    <t>0,75*25= 18,75 ( Nächste volle Zahl --&gt; 19)
 --&gt; Oberes 25% Quantil</t>
  </si>
  <si>
    <t>Geordnete Einkommen von studierenden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</si>
</sst>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3" xfId="0" applyBorder="1"/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7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1" xfId="0" applyFill="1" applyBorder="1"/>
    <xf numFmtId="0" fontId="0" fillId="3" borderId="15" xfId="0" applyFill="1" applyBorder="1" applyAlignment="1">
      <alignment wrapText="1"/>
    </xf>
    <xf numFmtId="0" fontId="0" fillId="3" borderId="16" xfId="0" applyFill="1" applyBorder="1"/>
    <xf numFmtId="0" fontId="0" fillId="3" borderId="17" xfId="0" applyFill="1" applyBorder="1"/>
    <xf numFmtId="0" fontId="0" fillId="3" borderId="11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4" borderId="0" xfId="0" applyFill="1"/>
    <xf numFmtId="0" fontId="0" fillId="3" borderId="0" xfId="0" applyFill="1" applyBorder="1"/>
    <xf numFmtId="0" fontId="0" fillId="3" borderId="6" xfId="0" applyFill="1" applyBorder="1"/>
    <xf numFmtId="0" fontId="0" fillId="3" borderId="4" xfId="0" applyFill="1" applyBorder="1"/>
    <xf numFmtId="0" fontId="0" fillId="3" borderId="3" xfId="0" applyFill="1" applyBorder="1"/>
    <xf numFmtId="0" fontId="0" fillId="5" borderId="6" xfId="0" applyFill="1" applyBorder="1"/>
    <xf numFmtId="0" fontId="0" fillId="5" borderId="4" xfId="0" applyFill="1" applyBorder="1"/>
    <xf numFmtId="0" fontId="0" fillId="5" borderId="3" xfId="0" applyFill="1" applyBorder="1"/>
    <xf numFmtId="0" fontId="0" fillId="3" borderId="7" xfId="0" applyFill="1" applyBorder="1"/>
    <xf numFmtId="0" fontId="0" fillId="0" borderId="2" xfId="0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8" xfId="0" applyFill="1" applyBorder="1"/>
    <xf numFmtId="0" fontId="0" fillId="6" borderId="0" xfId="0" applyFill="1"/>
    <xf numFmtId="0" fontId="0" fillId="6" borderId="0" xfId="0" quotePrefix="1" applyFill="1" applyAlignment="1">
      <alignment wrapText="1"/>
    </xf>
    <xf numFmtId="0" fontId="0" fillId="6" borderId="3" xfId="0" applyFill="1" applyBorder="1"/>
    <xf numFmtId="0" fontId="0" fillId="6" borderId="0" xfId="0" applyFill="1" applyBorder="1"/>
    <xf numFmtId="0" fontId="0" fillId="0" borderId="0" xfId="0" quotePrefix="1" applyFill="1" applyAlignment="1">
      <alignment wrapText="1"/>
    </xf>
    <xf numFmtId="0" fontId="2" fillId="4" borderId="0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9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Absolute Häufigkeiten für das Merkmal "Studiengang"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'2-7_b'!$G$4:$G$7</c:f>
              <c:strCache>
                <c:ptCount val="4"/>
                <c:pt idx="0">
                  <c:v>BWL</c:v>
                </c:pt>
                <c:pt idx="1">
                  <c:v>VWL</c:v>
                </c:pt>
                <c:pt idx="2">
                  <c:v>Sozialwiss.</c:v>
                </c:pt>
                <c:pt idx="3">
                  <c:v>Polit.Wiss.</c:v>
                </c:pt>
              </c:strCache>
            </c:strRef>
          </c:cat>
          <c:val>
            <c:numRef>
              <c:f>'2-7_b'!$H$4:$H$7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1-453A-BC5E-1937B638E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638640"/>
        <c:axId val="549639296"/>
      </c:barChart>
      <c:catAx>
        <c:axId val="54963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639296"/>
        <c:crosses val="autoZero"/>
        <c:auto val="1"/>
        <c:lblAlgn val="ctr"/>
        <c:lblOffset val="100"/>
        <c:noMultiLvlLbl val="0"/>
      </c:catAx>
      <c:valAx>
        <c:axId val="54963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63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Absolute Häufigkeiten für das Merkmal "</a:t>
            </a:r>
            <a:r>
              <a:rPr lang="en-US" sz="1400" b="0" i="0" u="none" strike="noStrike" baseline="0">
                <a:effectLst/>
              </a:rPr>
              <a:t>Anzahl an Geschwister</a:t>
            </a:r>
            <a:r>
              <a:rPr lang="en-US"/>
              <a:t>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'2-7_c'!$G$4:$G$7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'2-7_c'!$H$4:$H$7</c:f>
              <c:numCache>
                <c:formatCode>General</c:formatCode>
                <c:ptCount val="4"/>
                <c:pt idx="0">
                  <c:v>8</c:v>
                </c:pt>
                <c:pt idx="1">
                  <c:v>11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7-4A8F-8B2B-67372EE49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638640"/>
        <c:axId val="549639296"/>
      </c:barChart>
      <c:catAx>
        <c:axId val="54963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639296"/>
        <c:crosses val="autoZero"/>
        <c:auto val="1"/>
        <c:lblAlgn val="ctr"/>
        <c:lblOffset val="100"/>
        <c:noMultiLvlLbl val="0"/>
      </c:catAx>
      <c:valAx>
        <c:axId val="54963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63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Relative Häufigkeiten für das Merkmal "Anzahl an Geschwister"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'2-7_c'!$G$4:$G$7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'2-7_c'!$I$4:$I$7</c:f>
              <c:numCache>
                <c:formatCode>General</c:formatCode>
                <c:ptCount val="4"/>
                <c:pt idx="0">
                  <c:v>0.32</c:v>
                </c:pt>
                <c:pt idx="1">
                  <c:v>0.44</c:v>
                </c:pt>
                <c:pt idx="2">
                  <c:v>0.16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D-455B-A2F1-D306EF958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079952"/>
        <c:axId val="540080280"/>
      </c:barChart>
      <c:catAx>
        <c:axId val="54007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080280"/>
        <c:crosses val="autoZero"/>
        <c:auto val="1"/>
        <c:lblAlgn val="ctr"/>
        <c:lblOffset val="100"/>
        <c:noMultiLvlLbl val="0"/>
      </c:catAx>
      <c:valAx>
        <c:axId val="540080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07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Absolute Häufigkeiten für das Merkmal "</a:t>
            </a:r>
            <a:r>
              <a:rPr lang="en-US" sz="1400" b="0" i="0" u="none" strike="noStrike" baseline="0">
                <a:effectLst/>
              </a:rPr>
              <a:t>Einkommen</a:t>
            </a:r>
            <a:r>
              <a:rPr lang="en-US"/>
              <a:t>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'2-7_e'!$G$4:$G$8</c:f>
              <c:numCache>
                <c:formatCode>General</c:formatCode>
                <c:ptCount val="5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900</c:v>
                </c:pt>
                <c:pt idx="4">
                  <c:v>1200</c:v>
                </c:pt>
              </c:numCache>
            </c:numRef>
          </c:cat>
          <c:val>
            <c:numRef>
              <c:f>'2-7_e'!$I$4:$I$8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E-4024-91A0-2E574CBCA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638640"/>
        <c:axId val="549639296"/>
      </c:barChart>
      <c:catAx>
        <c:axId val="54963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639296"/>
        <c:crosses val="autoZero"/>
        <c:auto val="1"/>
        <c:lblAlgn val="ctr"/>
        <c:lblOffset val="100"/>
        <c:noMultiLvlLbl val="0"/>
      </c:catAx>
      <c:valAx>
        <c:axId val="54963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63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Relative Häufigkeiten für das Merkmal "</a:t>
            </a:r>
            <a:r>
              <a:rPr lang="en-US" sz="1400" b="0" i="0" u="none" strike="noStrike" baseline="0">
                <a:effectLst/>
              </a:rPr>
              <a:t>Einkommen</a:t>
            </a:r>
            <a:r>
              <a:rPr lang="en-US" sz="1800" b="0" i="0" baseline="0">
                <a:effectLst/>
              </a:rPr>
              <a:t>"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'2-7_e'!$G$4:$G$8</c:f>
              <c:numCache>
                <c:formatCode>General</c:formatCode>
                <c:ptCount val="5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900</c:v>
                </c:pt>
                <c:pt idx="4">
                  <c:v>1200</c:v>
                </c:pt>
              </c:numCache>
            </c:numRef>
          </c:cat>
          <c:val>
            <c:numRef>
              <c:f>'2-7_e'!$J$4:$J$8</c:f>
              <c:numCache>
                <c:formatCode>General</c:formatCode>
                <c:ptCount val="5"/>
                <c:pt idx="0">
                  <c:v>0.24</c:v>
                </c:pt>
                <c:pt idx="1">
                  <c:v>0.24</c:v>
                </c:pt>
                <c:pt idx="2">
                  <c:v>0.32</c:v>
                </c:pt>
                <c:pt idx="3">
                  <c:v>0.08</c:v>
                </c:pt>
                <c:pt idx="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8-484D-9937-C080CB726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079952"/>
        <c:axId val="540080280"/>
      </c:barChart>
      <c:catAx>
        <c:axId val="54007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080280"/>
        <c:crosses val="autoZero"/>
        <c:auto val="1"/>
        <c:lblAlgn val="ctr"/>
        <c:lblOffset val="100"/>
        <c:noMultiLvlLbl val="0"/>
      </c:catAx>
      <c:valAx>
        <c:axId val="540080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07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600612</xdr:colOff>
      <xdr:row>9</xdr:row>
      <xdr:rowOff>31679</xdr:rowOff>
    </xdr:from>
    <xdr:to>
      <xdr:col>8</xdr:col>
      <xdr:colOff>1324984</xdr:colOff>
      <xdr:row>26</xdr:row>
      <xdr:rowOff>152857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83F15DF-50B2-4E96-8829-2B9E7D6E62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567412</xdr:colOff>
      <xdr:row>9</xdr:row>
      <xdr:rowOff>181215</xdr:rowOff>
    </xdr:from>
    <xdr:to>
      <xdr:col>8</xdr:col>
      <xdr:colOff>1291784</xdr:colOff>
      <xdr:row>27</xdr:row>
      <xdr:rowOff>122191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E3FBC90-8218-4AF9-AB53-F5BFFD93D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100502</xdr:colOff>
      <xdr:row>11</xdr:row>
      <xdr:rowOff>17034</xdr:rowOff>
    </xdr:from>
    <xdr:to>
      <xdr:col>18</xdr:col>
      <xdr:colOff>94068</xdr:colOff>
      <xdr:row>28</xdr:row>
      <xdr:rowOff>123594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ECB4A3A-BC7B-4D77-8321-807FE841D6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554029</xdr:colOff>
      <xdr:row>9</xdr:row>
      <xdr:rowOff>69680</xdr:rowOff>
    </xdr:from>
    <xdr:to>
      <xdr:col>9</xdr:col>
      <xdr:colOff>1278401</xdr:colOff>
      <xdr:row>27</xdr:row>
      <xdr:rowOff>10656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6A0AB61-4DFB-423E-9FA4-B9E99A782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54015</xdr:colOff>
      <xdr:row>8</xdr:row>
      <xdr:rowOff>170708</xdr:rowOff>
    </xdr:from>
    <xdr:to>
      <xdr:col>19</xdr:col>
      <xdr:colOff>49069</xdr:colOff>
      <xdr:row>26</xdr:row>
      <xdr:rowOff>93190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A3529F3-F65E-4C7E-8FE9-856F3C120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C9BAF-FB96-4FC4-83C1-CFDC8888E076}">
  <dimension ref="A1:I27"/>
  <sheetViews>
    <sheetView topLeftCell="B1" zoomScale="79" zoomScaleNormal="85" workbookViewId="0">
      <selection activeCell="I4" sqref="I4:I7"/>
    </sheetView>
  </sheetViews>
  <sheetFormatPr baseColWidth="10" defaultColWidth="8.7265625" defaultRowHeight="14.5" x14ac:dyDescent="0.35"/>
  <cols>
    <col min="3" max="3" width="12.453125" customWidth="1"/>
    <col min="4" max="4" width="18.36328125" customWidth="1"/>
    <col min="5" max="5" width="12.54296875" customWidth="1"/>
    <col min="7" max="7" width="33.453125" customWidth="1"/>
    <col min="8" max="8" width="21.6328125" customWidth="1"/>
    <col min="9" max="9" width="21.81640625" customWidth="1"/>
  </cols>
  <sheetData>
    <row r="1" spans="1:9" ht="15" thickBot="1" x14ac:dyDescent="0.4">
      <c r="A1" s="2" t="s">
        <v>28</v>
      </c>
      <c r="B1" s="3" t="s">
        <v>29</v>
      </c>
      <c r="C1" s="17" t="s">
        <v>30</v>
      </c>
      <c r="D1" s="3" t="s">
        <v>31</v>
      </c>
      <c r="E1" s="6" t="s">
        <v>32</v>
      </c>
      <c r="G1" s="16" t="s">
        <v>33</v>
      </c>
      <c r="H1" s="32" t="s">
        <v>34</v>
      </c>
    </row>
    <row r="2" spans="1:9" ht="15" thickBot="1" x14ac:dyDescent="0.4">
      <c r="A2" s="4">
        <v>1</v>
      </c>
      <c r="B2" s="4" t="s">
        <v>0</v>
      </c>
      <c r="C2" s="18" t="s">
        <v>1</v>
      </c>
      <c r="D2" s="4">
        <v>0</v>
      </c>
      <c r="E2" s="4">
        <v>924</v>
      </c>
    </row>
    <row r="3" spans="1:9" ht="44" thickBot="1" x14ac:dyDescent="0.4">
      <c r="A3" s="5">
        <v>2</v>
      </c>
      <c r="B3" s="5" t="s">
        <v>2</v>
      </c>
      <c r="C3" s="19" t="s">
        <v>3</v>
      </c>
      <c r="D3" s="5">
        <v>1</v>
      </c>
      <c r="E3" s="5">
        <v>789</v>
      </c>
      <c r="G3" s="7"/>
      <c r="H3" s="13" t="s">
        <v>35</v>
      </c>
      <c r="I3" s="14" t="s">
        <v>36</v>
      </c>
    </row>
    <row r="4" spans="1:9" x14ac:dyDescent="0.35">
      <c r="A4" s="5">
        <v>3</v>
      </c>
      <c r="B4" s="5" t="s">
        <v>4</v>
      </c>
      <c r="C4" s="19" t="s">
        <v>5</v>
      </c>
      <c r="D4" s="5">
        <v>0</v>
      </c>
      <c r="E4" s="5">
        <v>1365</v>
      </c>
      <c r="G4" s="10" t="s">
        <v>5</v>
      </c>
      <c r="H4" s="33">
        <f>COUNTIF($C$2:$C$26,G4)</f>
        <v>10</v>
      </c>
      <c r="I4" s="36">
        <f>H4/$H$8</f>
        <v>0.4</v>
      </c>
    </row>
    <row r="5" spans="1:9" x14ac:dyDescent="0.35">
      <c r="A5" s="5">
        <v>4</v>
      </c>
      <c r="B5" s="5" t="s">
        <v>6</v>
      </c>
      <c r="C5" s="19" t="s">
        <v>5</v>
      </c>
      <c r="D5" s="5">
        <v>1</v>
      </c>
      <c r="E5" s="5">
        <v>683</v>
      </c>
      <c r="G5" s="11" t="s">
        <v>1</v>
      </c>
      <c r="H5" s="34">
        <f t="shared" ref="H5:H7" si="0">COUNTIF($C$2:$C$26,G5)</f>
        <v>5</v>
      </c>
      <c r="I5" s="37">
        <f t="shared" ref="I5:I7" si="1">H5/$H$8</f>
        <v>0.2</v>
      </c>
    </row>
    <row r="6" spans="1:9" x14ac:dyDescent="0.35">
      <c r="A6" s="5">
        <v>5</v>
      </c>
      <c r="B6" s="5" t="s">
        <v>7</v>
      </c>
      <c r="C6" s="19" t="s">
        <v>8</v>
      </c>
      <c r="D6" s="5">
        <v>1</v>
      </c>
      <c r="E6" s="5">
        <v>744</v>
      </c>
      <c r="G6" s="11" t="s">
        <v>3</v>
      </c>
      <c r="H6" s="34">
        <f t="shared" si="0"/>
        <v>5</v>
      </c>
      <c r="I6" s="37">
        <f t="shared" si="1"/>
        <v>0.2</v>
      </c>
    </row>
    <row r="7" spans="1:9" ht="15" thickBot="1" x14ac:dyDescent="0.4">
      <c r="A7" s="5">
        <v>6</v>
      </c>
      <c r="B7" s="5" t="s">
        <v>9</v>
      </c>
      <c r="C7" s="19" t="s">
        <v>8</v>
      </c>
      <c r="D7" s="5">
        <v>2</v>
      </c>
      <c r="E7" s="5">
        <v>640</v>
      </c>
      <c r="G7" s="12" t="s">
        <v>8</v>
      </c>
      <c r="H7" s="35">
        <f t="shared" si="0"/>
        <v>5</v>
      </c>
      <c r="I7" s="38">
        <f t="shared" si="1"/>
        <v>0.2</v>
      </c>
    </row>
    <row r="8" spans="1:9" ht="15" thickBot="1" x14ac:dyDescent="0.4">
      <c r="A8" s="5">
        <v>7</v>
      </c>
      <c r="B8" s="5" t="s">
        <v>10</v>
      </c>
      <c r="C8" s="19" t="s">
        <v>3</v>
      </c>
      <c r="D8" s="5">
        <v>2</v>
      </c>
      <c r="E8" s="5">
        <v>631</v>
      </c>
      <c r="G8" s="8" t="s">
        <v>37</v>
      </c>
      <c r="H8" s="9">
        <f>SUM(H4:H7)</f>
        <v>25</v>
      </c>
      <c r="I8" s="6">
        <v>1</v>
      </c>
    </row>
    <row r="9" spans="1:9" x14ac:dyDescent="0.35">
      <c r="A9" s="5">
        <v>8</v>
      </c>
      <c r="B9" s="5" t="s">
        <v>11</v>
      </c>
      <c r="C9" s="19" t="s">
        <v>1</v>
      </c>
      <c r="D9" s="5">
        <v>1</v>
      </c>
      <c r="E9" s="5">
        <v>814</v>
      </c>
    </row>
    <row r="10" spans="1:9" x14ac:dyDescent="0.35">
      <c r="A10" s="5">
        <v>9</v>
      </c>
      <c r="B10" s="5" t="s">
        <v>12</v>
      </c>
      <c r="C10" s="19" t="s">
        <v>8</v>
      </c>
      <c r="D10" s="5">
        <v>1</v>
      </c>
      <c r="E10" s="5">
        <v>778</v>
      </c>
    </row>
    <row r="11" spans="1:9" x14ac:dyDescent="0.35">
      <c r="A11" s="5">
        <v>10</v>
      </c>
      <c r="B11" s="5" t="s">
        <v>13</v>
      </c>
      <c r="C11" s="19" t="s">
        <v>5</v>
      </c>
      <c r="D11" s="5">
        <v>0</v>
      </c>
      <c r="E11" s="5">
        <v>1062</v>
      </c>
    </row>
    <row r="12" spans="1:9" x14ac:dyDescent="0.35">
      <c r="A12" s="5">
        <v>11</v>
      </c>
      <c r="B12" s="5" t="s">
        <v>14</v>
      </c>
      <c r="C12" s="19" t="s">
        <v>5</v>
      </c>
      <c r="D12" s="5">
        <v>0</v>
      </c>
      <c r="E12" s="5">
        <v>1230</v>
      </c>
    </row>
    <row r="13" spans="1:9" x14ac:dyDescent="0.35">
      <c r="A13" s="5">
        <v>12</v>
      </c>
      <c r="B13" s="5" t="s">
        <v>15</v>
      </c>
      <c r="C13" s="19" t="s">
        <v>1</v>
      </c>
      <c r="D13" s="5">
        <v>1</v>
      </c>
      <c r="E13" s="5">
        <v>700</v>
      </c>
    </row>
    <row r="14" spans="1:9" x14ac:dyDescent="0.35">
      <c r="A14" s="5">
        <v>13</v>
      </c>
      <c r="B14" s="5" t="s">
        <v>16</v>
      </c>
      <c r="C14" s="19" t="s">
        <v>5</v>
      </c>
      <c r="D14" s="5">
        <v>0</v>
      </c>
      <c r="E14" s="5">
        <v>850</v>
      </c>
    </row>
    <row r="15" spans="1:9" x14ac:dyDescent="0.35">
      <c r="A15" s="5">
        <v>14</v>
      </c>
      <c r="B15" s="5" t="s">
        <v>17</v>
      </c>
      <c r="C15" s="19" t="s">
        <v>3</v>
      </c>
      <c r="D15" s="5">
        <v>3</v>
      </c>
      <c r="E15" s="5">
        <v>641</v>
      </c>
    </row>
    <row r="16" spans="1:9" x14ac:dyDescent="0.35">
      <c r="A16" s="5">
        <v>15</v>
      </c>
      <c r="B16" s="5" t="s">
        <v>18</v>
      </c>
      <c r="C16" s="19" t="s">
        <v>8</v>
      </c>
      <c r="D16" s="5">
        <v>2</v>
      </c>
      <c r="E16" s="5">
        <v>640</v>
      </c>
    </row>
    <row r="17" spans="1:5" x14ac:dyDescent="0.35">
      <c r="A17" s="5">
        <v>16</v>
      </c>
      <c r="B17" s="5" t="s">
        <v>19</v>
      </c>
      <c r="C17" s="19" t="s">
        <v>5</v>
      </c>
      <c r="D17" s="5">
        <v>0</v>
      </c>
      <c r="E17" s="5">
        <v>850</v>
      </c>
    </row>
    <row r="18" spans="1:5" x14ac:dyDescent="0.35">
      <c r="A18" s="5">
        <v>17</v>
      </c>
      <c r="B18" s="5" t="s">
        <v>20</v>
      </c>
      <c r="C18" s="19" t="s">
        <v>5</v>
      </c>
      <c r="D18" s="5">
        <v>1</v>
      </c>
      <c r="E18" s="5">
        <v>683</v>
      </c>
    </row>
    <row r="19" spans="1:5" x14ac:dyDescent="0.35">
      <c r="A19" s="5">
        <v>18</v>
      </c>
      <c r="B19" s="5" t="s">
        <v>21</v>
      </c>
      <c r="C19" s="19" t="s">
        <v>3</v>
      </c>
      <c r="D19" s="5">
        <v>0</v>
      </c>
      <c r="E19" s="5">
        <v>616</v>
      </c>
    </row>
    <row r="20" spans="1:5" x14ac:dyDescent="0.35">
      <c r="A20" s="5">
        <v>19</v>
      </c>
      <c r="B20" s="5" t="s">
        <v>22</v>
      </c>
      <c r="C20" s="19" t="s">
        <v>5</v>
      </c>
      <c r="D20" s="5">
        <v>1</v>
      </c>
      <c r="E20" s="5">
        <v>683</v>
      </c>
    </row>
    <row r="21" spans="1:5" x14ac:dyDescent="0.35">
      <c r="A21" s="5">
        <v>20</v>
      </c>
      <c r="B21" s="5" t="s">
        <v>23</v>
      </c>
      <c r="C21" s="19" t="s">
        <v>5</v>
      </c>
      <c r="D21" s="5">
        <v>2</v>
      </c>
      <c r="E21" s="5">
        <v>683</v>
      </c>
    </row>
    <row r="22" spans="1:5" x14ac:dyDescent="0.35">
      <c r="A22" s="5">
        <v>21</v>
      </c>
      <c r="B22" s="5" t="s">
        <v>24</v>
      </c>
      <c r="C22" s="19" t="s">
        <v>1</v>
      </c>
      <c r="D22" s="5">
        <v>1</v>
      </c>
      <c r="E22" s="5">
        <v>660</v>
      </c>
    </row>
    <row r="23" spans="1:5" x14ac:dyDescent="0.35">
      <c r="A23" s="5">
        <v>22</v>
      </c>
      <c r="B23" s="5" t="s">
        <v>25</v>
      </c>
      <c r="C23" s="19" t="s">
        <v>5</v>
      </c>
      <c r="D23" s="5">
        <v>1</v>
      </c>
      <c r="E23" s="5">
        <v>1440</v>
      </c>
    </row>
    <row r="24" spans="1:5" x14ac:dyDescent="0.35">
      <c r="A24" s="5">
        <v>23</v>
      </c>
      <c r="B24" s="5" t="s">
        <v>26</v>
      </c>
      <c r="C24" s="19" t="s">
        <v>3</v>
      </c>
      <c r="D24" s="5">
        <v>3</v>
      </c>
      <c r="E24" s="5">
        <v>794</v>
      </c>
    </row>
    <row r="25" spans="1:5" x14ac:dyDescent="0.35">
      <c r="A25" s="5">
        <v>24</v>
      </c>
      <c r="B25" s="5" t="s">
        <v>27</v>
      </c>
      <c r="C25" s="19" t="s">
        <v>1</v>
      </c>
      <c r="D25" s="5">
        <v>0</v>
      </c>
      <c r="E25" s="5">
        <v>660</v>
      </c>
    </row>
    <row r="26" spans="1:5" x14ac:dyDescent="0.35">
      <c r="A26" s="5">
        <v>25</v>
      </c>
      <c r="B26" s="5" t="s">
        <v>26</v>
      </c>
      <c r="C26" s="19" t="s">
        <v>8</v>
      </c>
      <c r="D26" s="5">
        <v>1</v>
      </c>
      <c r="E26" s="5">
        <v>640</v>
      </c>
    </row>
    <row r="27" spans="1:5" x14ac:dyDescent="0.35">
      <c r="D27" s="15"/>
      <c r="E27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FFCA3-83CD-44DE-999E-5DF6B58E013B}">
  <dimension ref="A1:J27"/>
  <sheetViews>
    <sheetView zoomScale="61" zoomScaleNormal="85" workbookViewId="0">
      <selection activeCell="J4" sqref="J4:J7"/>
    </sheetView>
  </sheetViews>
  <sheetFormatPr baseColWidth="10" defaultColWidth="8.7265625" defaultRowHeight="14.5" x14ac:dyDescent="0.35"/>
  <cols>
    <col min="3" max="3" width="12.453125" customWidth="1"/>
    <col min="4" max="4" width="18.36328125" customWidth="1"/>
    <col min="5" max="5" width="12.54296875" customWidth="1"/>
    <col min="7" max="7" width="37.453125" customWidth="1"/>
    <col min="8" max="8" width="21.6328125" customWidth="1"/>
    <col min="9" max="9" width="21.81640625" customWidth="1"/>
    <col min="10" max="10" width="18.81640625" customWidth="1"/>
  </cols>
  <sheetData>
    <row r="1" spans="1:10" ht="15" thickBot="1" x14ac:dyDescent="0.4">
      <c r="A1" s="2" t="s">
        <v>28</v>
      </c>
      <c r="B1" s="3" t="s">
        <v>29</v>
      </c>
      <c r="C1" s="3" t="s">
        <v>30</v>
      </c>
      <c r="D1" s="17" t="s">
        <v>31</v>
      </c>
      <c r="E1" s="6" t="s">
        <v>32</v>
      </c>
      <c r="G1" s="16" t="s">
        <v>38</v>
      </c>
      <c r="H1" s="32" t="s">
        <v>39</v>
      </c>
    </row>
    <row r="2" spans="1:10" ht="15" thickBot="1" x14ac:dyDescent="0.4">
      <c r="A2" s="4">
        <v>1</v>
      </c>
      <c r="B2" s="4" t="s">
        <v>0</v>
      </c>
      <c r="C2" s="4" t="s">
        <v>1</v>
      </c>
      <c r="D2" s="18">
        <v>0</v>
      </c>
      <c r="E2" s="4">
        <v>924</v>
      </c>
    </row>
    <row r="3" spans="1:10" ht="58.5" thickBot="1" x14ac:dyDescent="0.4">
      <c r="A3" s="5">
        <v>2</v>
      </c>
      <c r="B3" s="5" t="s">
        <v>2</v>
      </c>
      <c r="C3" s="5" t="s">
        <v>3</v>
      </c>
      <c r="D3" s="19">
        <v>1</v>
      </c>
      <c r="E3" s="5">
        <v>789</v>
      </c>
      <c r="G3" s="7"/>
      <c r="H3" s="13" t="s">
        <v>35</v>
      </c>
      <c r="I3" s="14" t="s">
        <v>36</v>
      </c>
      <c r="J3" s="14" t="s">
        <v>40</v>
      </c>
    </row>
    <row r="4" spans="1:10" x14ac:dyDescent="0.35">
      <c r="A4" s="5">
        <v>3</v>
      </c>
      <c r="B4" s="5" t="s">
        <v>4</v>
      </c>
      <c r="C4" s="5" t="s">
        <v>5</v>
      </c>
      <c r="D4" s="19">
        <v>0</v>
      </c>
      <c r="E4" s="5">
        <v>1365</v>
      </c>
      <c r="G4" s="10">
        <v>0</v>
      </c>
      <c r="H4" s="33">
        <f>COUNTIF($D$2:$D$26,G4)</f>
        <v>8</v>
      </c>
      <c r="I4" s="36">
        <f>H4/$H$8</f>
        <v>0.32</v>
      </c>
      <c r="J4" s="36">
        <f>I4</f>
        <v>0.32</v>
      </c>
    </row>
    <row r="5" spans="1:10" x14ac:dyDescent="0.35">
      <c r="A5" s="5">
        <v>4</v>
      </c>
      <c r="B5" s="5" t="s">
        <v>6</v>
      </c>
      <c r="C5" s="5" t="s">
        <v>5</v>
      </c>
      <c r="D5" s="19">
        <v>1</v>
      </c>
      <c r="E5" s="5">
        <v>683</v>
      </c>
      <c r="G5" s="11">
        <v>1</v>
      </c>
      <c r="H5" s="33">
        <f t="shared" ref="H5:H7" si="0">COUNTIF($D$2:$D$26,G5)</f>
        <v>11</v>
      </c>
      <c r="I5" s="37">
        <f t="shared" ref="I5:I7" si="1">H5/$H$8</f>
        <v>0.44</v>
      </c>
      <c r="J5" s="37">
        <f>J4+I5</f>
        <v>0.76</v>
      </c>
    </row>
    <row r="6" spans="1:10" x14ac:dyDescent="0.35">
      <c r="A6" s="5">
        <v>5</v>
      </c>
      <c r="B6" s="5" t="s">
        <v>7</v>
      </c>
      <c r="C6" s="5" t="s">
        <v>8</v>
      </c>
      <c r="D6" s="19">
        <v>1</v>
      </c>
      <c r="E6" s="5">
        <v>744</v>
      </c>
      <c r="G6" s="11">
        <v>2</v>
      </c>
      <c r="H6" s="33">
        <f t="shared" si="0"/>
        <v>4</v>
      </c>
      <c r="I6" s="37">
        <f t="shared" si="1"/>
        <v>0.16</v>
      </c>
      <c r="J6" s="37">
        <f>J5+I6</f>
        <v>0.92</v>
      </c>
    </row>
    <row r="7" spans="1:10" ht="15" thickBot="1" x14ac:dyDescent="0.4">
      <c r="A7" s="5">
        <v>6</v>
      </c>
      <c r="B7" s="5" t="s">
        <v>9</v>
      </c>
      <c r="C7" s="5" t="s">
        <v>8</v>
      </c>
      <c r="D7" s="19">
        <v>2</v>
      </c>
      <c r="E7" s="5">
        <v>640</v>
      </c>
      <c r="G7" s="12">
        <v>3</v>
      </c>
      <c r="H7" s="33">
        <f t="shared" si="0"/>
        <v>2</v>
      </c>
      <c r="I7" s="38">
        <f t="shared" si="1"/>
        <v>0.08</v>
      </c>
      <c r="J7" s="38">
        <f t="shared" ref="J7" si="2">J6+I7</f>
        <v>1</v>
      </c>
    </row>
    <row r="8" spans="1:10" ht="15" thickBot="1" x14ac:dyDescent="0.4">
      <c r="A8" s="5">
        <v>7</v>
      </c>
      <c r="B8" s="5" t="s">
        <v>10</v>
      </c>
      <c r="C8" s="5" t="s">
        <v>3</v>
      </c>
      <c r="D8" s="19">
        <v>2</v>
      </c>
      <c r="E8" s="5">
        <v>631</v>
      </c>
      <c r="G8" s="8" t="s">
        <v>37</v>
      </c>
      <c r="H8" s="9">
        <f>SUM(H4:H7)</f>
        <v>25</v>
      </c>
      <c r="I8" s="6">
        <v>1</v>
      </c>
      <c r="J8" s="6"/>
    </row>
    <row r="9" spans="1:10" x14ac:dyDescent="0.35">
      <c r="A9" s="5">
        <v>8</v>
      </c>
      <c r="B9" s="5" t="s">
        <v>11</v>
      </c>
      <c r="C9" s="5" t="s">
        <v>1</v>
      </c>
      <c r="D9" s="19">
        <v>1</v>
      </c>
      <c r="E9" s="5">
        <v>814</v>
      </c>
    </row>
    <row r="10" spans="1:10" x14ac:dyDescent="0.35">
      <c r="A10" s="5">
        <v>9</v>
      </c>
      <c r="B10" s="5" t="s">
        <v>12</v>
      </c>
      <c r="C10" s="5" t="s">
        <v>8</v>
      </c>
      <c r="D10" s="19">
        <v>1</v>
      </c>
      <c r="E10" s="5">
        <v>778</v>
      </c>
    </row>
    <row r="11" spans="1:10" x14ac:dyDescent="0.35">
      <c r="A11" s="5">
        <v>10</v>
      </c>
      <c r="B11" s="5" t="s">
        <v>13</v>
      </c>
      <c r="C11" s="5" t="s">
        <v>5</v>
      </c>
      <c r="D11" s="19">
        <v>0</v>
      </c>
      <c r="E11" s="5">
        <v>1062</v>
      </c>
    </row>
    <row r="12" spans="1:10" x14ac:dyDescent="0.35">
      <c r="A12" s="5">
        <v>11</v>
      </c>
      <c r="B12" s="5" t="s">
        <v>14</v>
      </c>
      <c r="C12" s="5" t="s">
        <v>5</v>
      </c>
      <c r="D12" s="19">
        <v>0</v>
      </c>
      <c r="E12" s="5">
        <v>1230</v>
      </c>
    </row>
    <row r="13" spans="1:10" x14ac:dyDescent="0.35">
      <c r="A13" s="5">
        <v>12</v>
      </c>
      <c r="B13" s="5" t="s">
        <v>15</v>
      </c>
      <c r="C13" s="5" t="s">
        <v>1</v>
      </c>
      <c r="D13" s="19">
        <v>1</v>
      </c>
      <c r="E13" s="5">
        <v>700</v>
      </c>
    </row>
    <row r="14" spans="1:10" x14ac:dyDescent="0.35">
      <c r="A14" s="5">
        <v>13</v>
      </c>
      <c r="B14" s="5" t="s">
        <v>16</v>
      </c>
      <c r="C14" s="5" t="s">
        <v>5</v>
      </c>
      <c r="D14" s="19">
        <v>0</v>
      </c>
      <c r="E14" s="5">
        <v>850</v>
      </c>
    </row>
    <row r="15" spans="1:10" x14ac:dyDescent="0.35">
      <c r="A15" s="5">
        <v>14</v>
      </c>
      <c r="B15" s="5" t="s">
        <v>17</v>
      </c>
      <c r="C15" s="5" t="s">
        <v>3</v>
      </c>
      <c r="D15" s="19">
        <v>3</v>
      </c>
      <c r="E15" s="5">
        <v>641</v>
      </c>
    </row>
    <row r="16" spans="1:10" x14ac:dyDescent="0.35">
      <c r="A16" s="5">
        <v>15</v>
      </c>
      <c r="B16" s="5" t="s">
        <v>18</v>
      </c>
      <c r="C16" s="5" t="s">
        <v>8</v>
      </c>
      <c r="D16" s="19">
        <v>2</v>
      </c>
      <c r="E16" s="5">
        <v>640</v>
      </c>
    </row>
    <row r="17" spans="1:5" x14ac:dyDescent="0.35">
      <c r="A17" s="5">
        <v>16</v>
      </c>
      <c r="B17" s="5" t="s">
        <v>19</v>
      </c>
      <c r="C17" s="5" t="s">
        <v>5</v>
      </c>
      <c r="D17" s="19">
        <v>0</v>
      </c>
      <c r="E17" s="5">
        <v>850</v>
      </c>
    </row>
    <row r="18" spans="1:5" x14ac:dyDescent="0.35">
      <c r="A18" s="5">
        <v>17</v>
      </c>
      <c r="B18" s="5" t="s">
        <v>20</v>
      </c>
      <c r="C18" s="5" t="s">
        <v>5</v>
      </c>
      <c r="D18" s="19">
        <v>1</v>
      </c>
      <c r="E18" s="5">
        <v>683</v>
      </c>
    </row>
    <row r="19" spans="1:5" x14ac:dyDescent="0.35">
      <c r="A19" s="5">
        <v>18</v>
      </c>
      <c r="B19" s="5" t="s">
        <v>21</v>
      </c>
      <c r="C19" s="5" t="s">
        <v>3</v>
      </c>
      <c r="D19" s="19">
        <v>0</v>
      </c>
      <c r="E19" s="5">
        <v>616</v>
      </c>
    </row>
    <row r="20" spans="1:5" x14ac:dyDescent="0.35">
      <c r="A20" s="5">
        <v>19</v>
      </c>
      <c r="B20" s="5" t="s">
        <v>22</v>
      </c>
      <c r="C20" s="5" t="s">
        <v>5</v>
      </c>
      <c r="D20" s="19">
        <v>1</v>
      </c>
      <c r="E20" s="5">
        <v>683</v>
      </c>
    </row>
    <row r="21" spans="1:5" x14ac:dyDescent="0.35">
      <c r="A21" s="5">
        <v>20</v>
      </c>
      <c r="B21" s="5" t="s">
        <v>23</v>
      </c>
      <c r="C21" s="5" t="s">
        <v>5</v>
      </c>
      <c r="D21" s="19">
        <v>2</v>
      </c>
      <c r="E21" s="5">
        <v>683</v>
      </c>
    </row>
    <row r="22" spans="1:5" x14ac:dyDescent="0.35">
      <c r="A22" s="5">
        <v>21</v>
      </c>
      <c r="B22" s="5" t="s">
        <v>24</v>
      </c>
      <c r="C22" s="5" t="s">
        <v>1</v>
      </c>
      <c r="D22" s="19">
        <v>1</v>
      </c>
      <c r="E22" s="5">
        <v>660</v>
      </c>
    </row>
    <row r="23" spans="1:5" x14ac:dyDescent="0.35">
      <c r="A23" s="5">
        <v>22</v>
      </c>
      <c r="B23" s="5" t="s">
        <v>25</v>
      </c>
      <c r="C23" s="5" t="s">
        <v>5</v>
      </c>
      <c r="D23" s="19">
        <v>1</v>
      </c>
      <c r="E23" s="5">
        <v>1440</v>
      </c>
    </row>
    <row r="24" spans="1:5" x14ac:dyDescent="0.35">
      <c r="A24" s="5">
        <v>23</v>
      </c>
      <c r="B24" s="5" t="s">
        <v>26</v>
      </c>
      <c r="C24" s="5" t="s">
        <v>3</v>
      </c>
      <c r="D24" s="19">
        <v>3</v>
      </c>
      <c r="E24" s="5">
        <v>794</v>
      </c>
    </row>
    <row r="25" spans="1:5" x14ac:dyDescent="0.35">
      <c r="A25" s="5">
        <v>24</v>
      </c>
      <c r="B25" s="5" t="s">
        <v>27</v>
      </c>
      <c r="C25" s="5" t="s">
        <v>1</v>
      </c>
      <c r="D25" s="19">
        <v>0</v>
      </c>
      <c r="E25" s="5">
        <v>660</v>
      </c>
    </row>
    <row r="26" spans="1:5" x14ac:dyDescent="0.35">
      <c r="A26" s="5">
        <v>25</v>
      </c>
      <c r="B26" s="5" t="s">
        <v>26</v>
      </c>
      <c r="C26" s="5" t="s">
        <v>8</v>
      </c>
      <c r="D26" s="19">
        <v>1</v>
      </c>
      <c r="E26" s="5">
        <v>640</v>
      </c>
    </row>
    <row r="27" spans="1:5" x14ac:dyDescent="0.35">
      <c r="D27" s="15"/>
      <c r="E27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AD823-DAC7-4C29-9B25-B0369379AE86}">
  <dimension ref="A1:O27"/>
  <sheetViews>
    <sheetView topLeftCell="E1" zoomScale="66" zoomScaleNormal="85" workbookViewId="0">
      <selection activeCell="R8" sqref="R8"/>
    </sheetView>
  </sheetViews>
  <sheetFormatPr baseColWidth="10" defaultColWidth="8.7265625" defaultRowHeight="14.5" x14ac:dyDescent="0.35"/>
  <cols>
    <col min="3" max="3" width="12.453125" customWidth="1"/>
    <col min="4" max="4" width="18.36328125" customWidth="1"/>
    <col min="5" max="5" width="12.54296875" customWidth="1"/>
    <col min="7" max="8" width="37.453125" customWidth="1"/>
    <col min="9" max="9" width="21.6328125" customWidth="1"/>
    <col min="10" max="10" width="21.81640625" customWidth="1"/>
    <col min="11" max="11" width="18.81640625" customWidth="1"/>
  </cols>
  <sheetData>
    <row r="1" spans="1:15" ht="15" thickBot="1" x14ac:dyDescent="0.4">
      <c r="A1" s="2" t="s">
        <v>28</v>
      </c>
      <c r="B1" s="3" t="s">
        <v>29</v>
      </c>
      <c r="C1" s="3" t="s">
        <v>30</v>
      </c>
      <c r="D1" s="20" t="s">
        <v>31</v>
      </c>
      <c r="E1" s="23" t="s">
        <v>32</v>
      </c>
      <c r="G1" s="16" t="s">
        <v>41</v>
      </c>
      <c r="H1" s="16"/>
      <c r="I1" s="32" t="s">
        <v>42</v>
      </c>
    </row>
    <row r="2" spans="1:15" ht="15" thickBot="1" x14ac:dyDescent="0.4">
      <c r="A2" s="4">
        <v>1</v>
      </c>
      <c r="B2" s="4" t="s">
        <v>0</v>
      </c>
      <c r="C2" s="4" t="s">
        <v>1</v>
      </c>
      <c r="D2" s="21">
        <v>0</v>
      </c>
      <c r="E2" s="18">
        <v>924</v>
      </c>
    </row>
    <row r="3" spans="1:15" ht="73" thickBot="1" x14ac:dyDescent="0.4">
      <c r="A3" s="5">
        <v>2</v>
      </c>
      <c r="B3" s="5" t="s">
        <v>2</v>
      </c>
      <c r="C3" s="5" t="s">
        <v>3</v>
      </c>
      <c r="D3" s="22">
        <v>1</v>
      </c>
      <c r="E3" s="19">
        <v>789</v>
      </c>
      <c r="G3" s="7" t="s">
        <v>44</v>
      </c>
      <c r="H3" s="24" t="s">
        <v>45</v>
      </c>
      <c r="I3" s="13" t="s">
        <v>35</v>
      </c>
      <c r="J3" s="14" t="s">
        <v>36</v>
      </c>
      <c r="K3" s="14" t="s">
        <v>43</v>
      </c>
    </row>
    <row r="4" spans="1:15" x14ac:dyDescent="0.35">
      <c r="A4" s="5">
        <v>3</v>
      </c>
      <c r="B4" s="5" t="s">
        <v>4</v>
      </c>
      <c r="C4" s="5" t="s">
        <v>5</v>
      </c>
      <c r="D4" s="22">
        <v>0</v>
      </c>
      <c r="E4" s="19">
        <v>1365</v>
      </c>
      <c r="G4" s="10">
        <v>600</v>
      </c>
      <c r="H4" s="25">
        <v>650</v>
      </c>
      <c r="I4" s="33">
        <f>COUNTIF($E$2:$E$26,"&lt;650") - COUNTIF($E$2:$E$26,"&lt; 600")</f>
        <v>6</v>
      </c>
      <c r="J4" s="36">
        <f>I4/25</f>
        <v>0.24</v>
      </c>
      <c r="K4" s="36">
        <f>J4</f>
        <v>0.24</v>
      </c>
    </row>
    <row r="5" spans="1:15" x14ac:dyDescent="0.35">
      <c r="A5" s="5">
        <v>4</v>
      </c>
      <c r="B5" s="5" t="s">
        <v>6</v>
      </c>
      <c r="C5" s="5" t="s">
        <v>5</v>
      </c>
      <c r="D5" s="22">
        <v>1</v>
      </c>
      <c r="E5" s="19">
        <v>683</v>
      </c>
      <c r="G5" s="11">
        <v>650</v>
      </c>
      <c r="H5" s="26">
        <v>700</v>
      </c>
      <c r="I5" s="33">
        <f>COUNTIF($E$2:$E$26,"&lt;700") - COUNTIF($E$2:$E$26,"&lt;650")</f>
        <v>6</v>
      </c>
      <c r="J5" s="36">
        <f t="shared" ref="J5:J8" si="0">I5/25</f>
        <v>0.24</v>
      </c>
      <c r="K5" s="37">
        <f>J5+K4</f>
        <v>0.48</v>
      </c>
    </row>
    <row r="6" spans="1:15" x14ac:dyDescent="0.35">
      <c r="A6" s="5">
        <v>5</v>
      </c>
      <c r="B6" s="5" t="s">
        <v>7</v>
      </c>
      <c r="C6" s="5" t="s">
        <v>8</v>
      </c>
      <c r="D6" s="22">
        <v>1</v>
      </c>
      <c r="E6" s="19">
        <v>744</v>
      </c>
      <c r="G6" s="11">
        <v>700</v>
      </c>
      <c r="H6" s="26">
        <v>900</v>
      </c>
      <c r="I6" s="33">
        <f>COUNTIF($E$2:$E$26,"&lt;900") - COUNTIF($E$2:$E$26,"&lt;700")</f>
        <v>8</v>
      </c>
      <c r="J6" s="36">
        <f t="shared" si="0"/>
        <v>0.32</v>
      </c>
      <c r="K6" s="37">
        <f t="shared" ref="K6:K7" si="1">J6+K5</f>
        <v>0.8</v>
      </c>
    </row>
    <row r="7" spans="1:15" x14ac:dyDescent="0.35">
      <c r="A7" s="5">
        <v>6</v>
      </c>
      <c r="B7" s="5" t="s">
        <v>9</v>
      </c>
      <c r="C7" s="5" t="s">
        <v>8</v>
      </c>
      <c r="D7" s="22">
        <v>2</v>
      </c>
      <c r="E7" s="19">
        <v>640</v>
      </c>
      <c r="G7" s="12">
        <v>900</v>
      </c>
      <c r="H7" s="16">
        <v>1200</v>
      </c>
      <c r="I7" s="33">
        <f>COUNTIF($E$2:$E$26,"&lt;1200") - COUNTIF($E$2:$E$26,"&lt;900")</f>
        <v>2</v>
      </c>
      <c r="J7" s="36">
        <f t="shared" si="0"/>
        <v>0.08</v>
      </c>
      <c r="K7" s="37">
        <f t="shared" si="1"/>
        <v>0.88</v>
      </c>
    </row>
    <row r="8" spans="1:15" x14ac:dyDescent="0.35">
      <c r="A8" s="5">
        <v>7</v>
      </c>
      <c r="B8" s="5" t="s">
        <v>10</v>
      </c>
      <c r="C8" s="5" t="s">
        <v>3</v>
      </c>
      <c r="D8" s="22">
        <v>2</v>
      </c>
      <c r="E8" s="19">
        <v>631</v>
      </c>
      <c r="G8" s="11">
        <v>1200</v>
      </c>
      <c r="H8" s="26">
        <v>1450</v>
      </c>
      <c r="I8" s="33">
        <f>COUNTIF($E$2:$E$26,"&lt;1450") - COUNTIF($E$2:$E$26,"&lt;1200")</f>
        <v>3</v>
      </c>
      <c r="J8" s="36">
        <f t="shared" si="0"/>
        <v>0.12</v>
      </c>
      <c r="K8" s="37">
        <f>J8+K7</f>
        <v>1</v>
      </c>
    </row>
    <row r="9" spans="1:15" x14ac:dyDescent="0.35">
      <c r="A9" s="5">
        <v>8</v>
      </c>
      <c r="B9" s="5" t="s">
        <v>11</v>
      </c>
      <c r="C9" s="5" t="s">
        <v>1</v>
      </c>
      <c r="D9" s="22">
        <v>1</v>
      </c>
      <c r="E9" s="19">
        <v>814</v>
      </c>
    </row>
    <row r="10" spans="1:15" x14ac:dyDescent="0.35">
      <c r="A10" s="5">
        <v>9</v>
      </c>
      <c r="B10" s="5" t="s">
        <v>12</v>
      </c>
      <c r="C10" s="5" t="s">
        <v>8</v>
      </c>
      <c r="D10" s="22">
        <v>1</v>
      </c>
      <c r="E10" s="19">
        <v>778</v>
      </c>
    </row>
    <row r="11" spans="1:15" x14ac:dyDescent="0.35">
      <c r="A11" s="5">
        <v>10</v>
      </c>
      <c r="B11" s="5" t="s">
        <v>13</v>
      </c>
      <c r="C11" s="5" t="s">
        <v>5</v>
      </c>
      <c r="D11" s="22">
        <v>0</v>
      </c>
      <c r="E11" s="19">
        <v>1062</v>
      </c>
    </row>
    <row r="12" spans="1:15" x14ac:dyDescent="0.35">
      <c r="A12" s="5">
        <v>11</v>
      </c>
      <c r="B12" s="5" t="s">
        <v>14</v>
      </c>
      <c r="C12" s="5" t="s">
        <v>5</v>
      </c>
      <c r="D12" s="22">
        <v>0</v>
      </c>
      <c r="E12" s="19">
        <v>1230</v>
      </c>
    </row>
    <row r="13" spans="1:15" x14ac:dyDescent="0.35">
      <c r="A13" s="5">
        <v>12</v>
      </c>
      <c r="B13" s="5" t="s">
        <v>15</v>
      </c>
      <c r="C13" s="5" t="s">
        <v>1</v>
      </c>
      <c r="D13" s="22">
        <v>1</v>
      </c>
      <c r="E13" s="19">
        <v>700</v>
      </c>
    </row>
    <row r="14" spans="1:15" x14ac:dyDescent="0.35">
      <c r="A14" s="5">
        <v>13</v>
      </c>
      <c r="B14" s="5" t="s">
        <v>16</v>
      </c>
      <c r="C14" s="5" t="s">
        <v>5</v>
      </c>
      <c r="D14" s="22">
        <v>0</v>
      </c>
      <c r="E14" s="19">
        <v>850</v>
      </c>
      <c r="O14" t="s">
        <v>46</v>
      </c>
    </row>
    <row r="15" spans="1:15" x14ac:dyDescent="0.35">
      <c r="A15" s="5">
        <v>14</v>
      </c>
      <c r="B15" s="5" t="s">
        <v>17</v>
      </c>
      <c r="C15" s="5" t="s">
        <v>3</v>
      </c>
      <c r="D15" s="22">
        <v>3</v>
      </c>
      <c r="E15" s="19">
        <v>641</v>
      </c>
    </row>
    <row r="16" spans="1:15" x14ac:dyDescent="0.35">
      <c r="A16" s="5">
        <v>15</v>
      </c>
      <c r="B16" s="5" t="s">
        <v>18</v>
      </c>
      <c r="C16" s="5" t="s">
        <v>8</v>
      </c>
      <c r="D16" s="22">
        <v>2</v>
      </c>
      <c r="E16" s="19">
        <v>640</v>
      </c>
    </row>
    <row r="17" spans="1:5" x14ac:dyDescent="0.35">
      <c r="A17" s="5">
        <v>16</v>
      </c>
      <c r="B17" s="5" t="s">
        <v>19</v>
      </c>
      <c r="C17" s="5" t="s">
        <v>5</v>
      </c>
      <c r="D17" s="22">
        <v>0</v>
      </c>
      <c r="E17" s="19">
        <v>850</v>
      </c>
    </row>
    <row r="18" spans="1:5" x14ac:dyDescent="0.35">
      <c r="A18" s="5">
        <v>17</v>
      </c>
      <c r="B18" s="5" t="s">
        <v>20</v>
      </c>
      <c r="C18" s="5" t="s">
        <v>5</v>
      </c>
      <c r="D18" s="22">
        <v>1</v>
      </c>
      <c r="E18" s="19">
        <v>683</v>
      </c>
    </row>
    <row r="19" spans="1:5" x14ac:dyDescent="0.35">
      <c r="A19" s="5">
        <v>18</v>
      </c>
      <c r="B19" s="5" t="s">
        <v>21</v>
      </c>
      <c r="C19" s="5" t="s">
        <v>3</v>
      </c>
      <c r="D19" s="22">
        <v>0</v>
      </c>
      <c r="E19" s="19">
        <v>616</v>
      </c>
    </row>
    <row r="20" spans="1:5" x14ac:dyDescent="0.35">
      <c r="A20" s="5">
        <v>19</v>
      </c>
      <c r="B20" s="5" t="s">
        <v>22</v>
      </c>
      <c r="C20" s="5" t="s">
        <v>5</v>
      </c>
      <c r="D20" s="22">
        <v>1</v>
      </c>
      <c r="E20" s="19">
        <v>683</v>
      </c>
    </row>
    <row r="21" spans="1:5" x14ac:dyDescent="0.35">
      <c r="A21" s="5">
        <v>20</v>
      </c>
      <c r="B21" s="5" t="s">
        <v>23</v>
      </c>
      <c r="C21" s="5" t="s">
        <v>5</v>
      </c>
      <c r="D21" s="22">
        <v>2</v>
      </c>
      <c r="E21" s="19">
        <v>683</v>
      </c>
    </row>
    <row r="22" spans="1:5" x14ac:dyDescent="0.35">
      <c r="A22" s="5">
        <v>21</v>
      </c>
      <c r="B22" s="5" t="s">
        <v>24</v>
      </c>
      <c r="C22" s="5" t="s">
        <v>1</v>
      </c>
      <c r="D22" s="22">
        <v>1</v>
      </c>
      <c r="E22" s="19">
        <v>660</v>
      </c>
    </row>
    <row r="23" spans="1:5" x14ac:dyDescent="0.35">
      <c r="A23" s="5">
        <v>22</v>
      </c>
      <c r="B23" s="5" t="s">
        <v>25</v>
      </c>
      <c r="C23" s="5" t="s">
        <v>5</v>
      </c>
      <c r="D23" s="22">
        <v>1</v>
      </c>
      <c r="E23" s="19">
        <v>1440</v>
      </c>
    </row>
    <row r="24" spans="1:5" x14ac:dyDescent="0.35">
      <c r="A24" s="5">
        <v>23</v>
      </c>
      <c r="B24" s="5" t="s">
        <v>26</v>
      </c>
      <c r="C24" s="5" t="s">
        <v>3</v>
      </c>
      <c r="D24" s="22">
        <v>3</v>
      </c>
      <c r="E24" s="19">
        <v>794</v>
      </c>
    </row>
    <row r="25" spans="1:5" x14ac:dyDescent="0.35">
      <c r="A25" s="5">
        <v>24</v>
      </c>
      <c r="B25" s="5" t="s">
        <v>27</v>
      </c>
      <c r="C25" s="5" t="s">
        <v>1</v>
      </c>
      <c r="D25" s="22">
        <v>0</v>
      </c>
      <c r="E25" s="19">
        <v>660</v>
      </c>
    </row>
    <row r="26" spans="1:5" x14ac:dyDescent="0.35">
      <c r="A26" s="5">
        <v>25</v>
      </c>
      <c r="B26" s="5" t="s">
        <v>26</v>
      </c>
      <c r="C26" s="5" t="s">
        <v>8</v>
      </c>
      <c r="D26" s="22">
        <v>1</v>
      </c>
      <c r="E26" s="19">
        <v>640</v>
      </c>
    </row>
    <row r="27" spans="1:5" x14ac:dyDescent="0.35">
      <c r="D27" s="15"/>
      <c r="E27" s="1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ECA4D-91F5-456F-AB89-2CC0BB50348A}">
  <dimension ref="A1:J27"/>
  <sheetViews>
    <sheetView tabSelected="1" topLeftCell="A9" zoomScale="80" zoomScaleNormal="80" workbookViewId="0">
      <selection activeCell="C24" sqref="C24:C26"/>
    </sheetView>
  </sheetViews>
  <sheetFormatPr baseColWidth="10" defaultRowHeight="14.5" x14ac:dyDescent="0.35"/>
  <cols>
    <col min="2" max="2" width="42.90625" customWidth="1"/>
  </cols>
  <sheetData>
    <row r="1" spans="1:10" x14ac:dyDescent="0.35">
      <c r="C1" t="s">
        <v>52</v>
      </c>
    </row>
    <row r="2" spans="1:10" x14ac:dyDescent="0.35">
      <c r="A2">
        <v>1</v>
      </c>
      <c r="B2" s="27" t="s">
        <v>47</v>
      </c>
      <c r="C2" s="30">
        <v>616</v>
      </c>
    </row>
    <row r="3" spans="1:10" x14ac:dyDescent="0.35">
      <c r="A3">
        <v>2</v>
      </c>
      <c r="C3" s="18">
        <v>631</v>
      </c>
    </row>
    <row r="4" spans="1:10" x14ac:dyDescent="0.35">
      <c r="A4">
        <v>3</v>
      </c>
      <c r="C4" s="19">
        <v>640</v>
      </c>
    </row>
    <row r="5" spans="1:10" x14ac:dyDescent="0.35">
      <c r="A5">
        <v>4</v>
      </c>
      <c r="C5" s="19">
        <v>640</v>
      </c>
      <c r="J5">
        <f>850+1.5*190</f>
        <v>1135</v>
      </c>
    </row>
    <row r="6" spans="1:10" x14ac:dyDescent="0.35">
      <c r="A6">
        <v>5</v>
      </c>
      <c r="C6" s="19">
        <v>640</v>
      </c>
    </row>
    <row r="7" spans="1:10" x14ac:dyDescent="0.35">
      <c r="A7">
        <v>6</v>
      </c>
      <c r="B7" s="31"/>
      <c r="C7" s="19">
        <v>641</v>
      </c>
    </row>
    <row r="8" spans="1:10" ht="29" x14ac:dyDescent="0.35">
      <c r="A8">
        <v>7</v>
      </c>
      <c r="B8" s="28" t="s">
        <v>50</v>
      </c>
      <c r="C8" s="29">
        <v>660</v>
      </c>
    </row>
    <row r="9" spans="1:10" x14ac:dyDescent="0.35">
      <c r="A9">
        <v>8</v>
      </c>
      <c r="C9" s="19">
        <v>660</v>
      </c>
    </row>
    <row r="10" spans="1:10" x14ac:dyDescent="0.35">
      <c r="A10">
        <v>9</v>
      </c>
      <c r="C10" s="19">
        <v>683</v>
      </c>
    </row>
    <row r="11" spans="1:10" x14ac:dyDescent="0.35">
      <c r="A11">
        <v>10</v>
      </c>
      <c r="C11" s="19">
        <v>683</v>
      </c>
    </row>
    <row r="12" spans="1:10" x14ac:dyDescent="0.35">
      <c r="A12">
        <v>11</v>
      </c>
      <c r="C12" s="19">
        <v>683</v>
      </c>
    </row>
    <row r="13" spans="1:10" x14ac:dyDescent="0.35">
      <c r="A13">
        <v>12</v>
      </c>
      <c r="C13" s="19">
        <v>683</v>
      </c>
    </row>
    <row r="14" spans="1:10" x14ac:dyDescent="0.35">
      <c r="A14">
        <v>13</v>
      </c>
      <c r="B14" s="28" t="s">
        <v>49</v>
      </c>
      <c r="C14" s="29">
        <v>700</v>
      </c>
    </row>
    <row r="15" spans="1:10" x14ac:dyDescent="0.35">
      <c r="A15">
        <v>14</v>
      </c>
      <c r="C15" s="19">
        <v>744</v>
      </c>
    </row>
    <row r="16" spans="1:10" x14ac:dyDescent="0.35">
      <c r="A16">
        <v>15</v>
      </c>
      <c r="C16" s="19">
        <v>778</v>
      </c>
    </row>
    <row r="17" spans="1:3" x14ac:dyDescent="0.35">
      <c r="A17">
        <v>16</v>
      </c>
      <c r="C17" s="19">
        <v>789</v>
      </c>
    </row>
    <row r="18" spans="1:3" x14ac:dyDescent="0.35">
      <c r="A18">
        <v>17</v>
      </c>
      <c r="C18" s="19">
        <v>794</v>
      </c>
    </row>
    <row r="19" spans="1:3" x14ac:dyDescent="0.35">
      <c r="A19">
        <v>18</v>
      </c>
      <c r="C19" s="19">
        <v>814</v>
      </c>
    </row>
    <row r="20" spans="1:3" ht="29" x14ac:dyDescent="0.35">
      <c r="A20">
        <v>19</v>
      </c>
      <c r="B20" s="28" t="s">
        <v>51</v>
      </c>
      <c r="C20" s="29">
        <v>850</v>
      </c>
    </row>
    <row r="21" spans="1:3" x14ac:dyDescent="0.35">
      <c r="A21">
        <v>20</v>
      </c>
      <c r="C21" s="19">
        <v>850</v>
      </c>
    </row>
    <row r="22" spans="1:3" x14ac:dyDescent="0.35">
      <c r="A22">
        <v>21</v>
      </c>
      <c r="C22" s="19">
        <v>924</v>
      </c>
    </row>
    <row r="23" spans="1:3" x14ac:dyDescent="0.35">
      <c r="A23">
        <v>22</v>
      </c>
      <c r="C23" s="19">
        <v>1062</v>
      </c>
    </row>
    <row r="24" spans="1:3" x14ac:dyDescent="0.35">
      <c r="A24">
        <v>23</v>
      </c>
      <c r="C24" s="19">
        <v>1230</v>
      </c>
    </row>
    <row r="25" spans="1:3" x14ac:dyDescent="0.35">
      <c r="A25">
        <v>24</v>
      </c>
      <c r="C25" s="19">
        <v>1365</v>
      </c>
    </row>
    <row r="26" spans="1:3" x14ac:dyDescent="0.35">
      <c r="A26">
        <v>25</v>
      </c>
      <c r="B26" s="27" t="s">
        <v>48</v>
      </c>
      <c r="C26" s="29">
        <v>1440</v>
      </c>
    </row>
    <row r="27" spans="1:3" x14ac:dyDescent="0.35">
      <c r="C27" s="1"/>
    </row>
  </sheetData>
  <sortState xmlns:xlrd2="http://schemas.microsoft.com/office/spreadsheetml/2017/richdata2" ref="C2:C28">
    <sortCondition ref="C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2-7_b</vt:lpstr>
      <vt:lpstr>2-7_c</vt:lpstr>
      <vt:lpstr>2-7_e</vt:lpstr>
      <vt:lpstr>2-17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2019-05-13T10:50:27Z</dcterms:modified>
</cp:coreProperties>
</file>